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/>
  <mc:AlternateContent xmlns:mc="http://schemas.openxmlformats.org/markup-compatibility/2006">
    <mc:Choice Requires="x15">
      <x15ac:absPath xmlns:x15ac="http://schemas.microsoft.com/office/spreadsheetml/2010/11/ac" url="W:\2027\Шаблоны 2027\Отчет ПП_2025\"/>
    </mc:Choice>
  </mc:AlternateContent>
  <bookViews>
    <workbookView xWindow="13980" yWindow="375" windowWidth="10020" windowHeight="8850" tabRatio="908" firstSheet="2" activeTab="4"/>
  </bookViews>
  <sheets>
    <sheet name="REESTR_MO" sheetId="189" state="veryHidden" r:id="rId1"/>
    <sheet name="списки" sheetId="139" state="hidden" r:id="rId2"/>
    <sheet name="Инструкция" sheetId="164" r:id="rId3"/>
    <sheet name="Титульный" sheetId="42" r:id="rId4"/>
    <sheet name="данные об организации" sheetId="70" r:id="rId5"/>
    <sheet name="Техн характер системы" sheetId="184" r:id="rId6"/>
    <sheet name="полезный отпуск" sheetId="141" r:id="rId7"/>
    <sheet name="отчет по реализации" sheetId="140" r:id="rId8"/>
    <sheet name="Смета факт" sheetId="79" state="hidden" r:id="rId9"/>
    <sheet name="форма №2" sheetId="176" r:id="rId10"/>
    <sheet name="выручка ГВС" sheetId="190" r:id="rId11"/>
    <sheet name="покупка воды" sheetId="191" r:id="rId12"/>
    <sheet name="Лабораторные исследования" sheetId="186" r:id="rId13"/>
    <sheet name="показатели надежн и качества" sheetId="185" r:id="rId14"/>
    <sheet name="отчет ПП" sheetId="160" r:id="rId15"/>
    <sheet name="Документы" sheetId="187" r:id="rId16"/>
    <sheet name="комментарии" sheetId="188" r:id="rId17"/>
  </sheets>
  <definedNames>
    <definedName name="_xlnm._FilterDatabase" localSheetId="1" hidden="1">списки!$G$1:$P$198</definedName>
    <definedName name="MO_LIST_10">REESTR_MO!$B$34:$B$38</definedName>
    <definedName name="MO_LIST_11">REESTR_MO!$B$39:$B$51</definedName>
    <definedName name="MO_LIST_12">REESTR_MO!$B$52:$B$59</definedName>
    <definedName name="MO_LIST_13">REESTR_MO!$B$60:$B$65</definedName>
    <definedName name="MO_LIST_14">REESTR_MO!$B$66:$B$72</definedName>
    <definedName name="MO_LIST_15">REESTR_MO!$B$73:$B$77</definedName>
    <definedName name="MO_LIST_16">REESTR_MO!$B$78:$B$82</definedName>
    <definedName name="MO_LIST_17">REESTR_MO!$B$83:$B$88</definedName>
    <definedName name="MO_LIST_18">REESTR_MO!$B$89:$B$92</definedName>
    <definedName name="MO_LIST_19">REESTR_MO!$B$93:$B$111</definedName>
    <definedName name="MO_LIST_2">REESTR_MO!$B$2:$B$7</definedName>
    <definedName name="MO_LIST_20">REESTR_MO!$B$112:$B$115</definedName>
    <definedName name="MO_LIST_21">REESTR_MO!$B$116:$B$121</definedName>
    <definedName name="MO_LIST_3">REESTR_MO!$B$8:$B$14</definedName>
    <definedName name="MO_LIST_4">REESTR_MO!$B$15:$B$20</definedName>
    <definedName name="MO_LIST_5">REESTR_MO!$B$21:$B$29</definedName>
    <definedName name="MO_LIST_6">REESTR_MO!$B$30</definedName>
    <definedName name="MO_LIST_7">REESTR_MO!$B$31</definedName>
    <definedName name="MO_LIST_8">REESTR_MO!$B$32</definedName>
    <definedName name="MO_LIST_9">REESTR_MO!$B$33</definedName>
    <definedName name="mr">Титульный!$C$6</definedName>
    <definedName name="MR_LIST">REESTR_MO!$D$2:$D$21</definedName>
    <definedName name="осн">списки!$K$3</definedName>
    <definedName name="усн">списки!$L$3:$L$4</definedName>
  </definedNames>
  <calcPr calcId="162913"/>
  <customWorkbookViews>
    <customWorkbookView name="Стромилова М.В. - Личное представление" guid="{9C5701DE-8813-4DBD-A71D-128E7F877F6E}" mergeInterval="0" personalView="1" maximized="1" windowWidth="1916" windowHeight="855" tabRatio="918" activeSheetId="79"/>
  </customWorkbookViews>
</workbook>
</file>

<file path=xl/calcChain.xml><?xml version="1.0" encoding="utf-8"?>
<calcChain xmlns="http://schemas.openxmlformats.org/spreadsheetml/2006/main">
  <c r="J56" i="70" l="1"/>
  <c r="J54" i="70"/>
  <c r="J52" i="70"/>
  <c r="J50" i="70"/>
  <c r="J48" i="70"/>
  <c r="J46" i="70"/>
  <c r="J44" i="70"/>
  <c r="J42" i="70"/>
  <c r="J39" i="70"/>
  <c r="J37" i="70"/>
  <c r="J35" i="70"/>
  <c r="J33" i="70"/>
  <c r="J31" i="70"/>
  <c r="J29" i="70"/>
  <c r="J27" i="70"/>
  <c r="J25" i="70"/>
  <c r="H23" i="70"/>
  <c r="H22" i="70"/>
  <c r="H21" i="70"/>
  <c r="H20" i="70"/>
  <c r="I25" i="70"/>
  <c r="A16" i="70" l="1"/>
  <c r="D16" i="70"/>
  <c r="C13" i="42" l="1"/>
  <c r="C10" i="42" l="1"/>
  <c r="H22" i="191" l="1"/>
  <c r="I22" i="191" s="1"/>
  <c r="H21" i="191"/>
  <c r="H23" i="191" s="1"/>
  <c r="I23" i="191" s="1"/>
  <c r="J20" i="191"/>
  <c r="J19" i="191"/>
  <c r="J18" i="191"/>
  <c r="J17" i="191"/>
  <c r="J16" i="191"/>
  <c r="J15" i="191"/>
  <c r="J14" i="191"/>
  <c r="J13" i="191"/>
  <c r="J12" i="191"/>
  <c r="J11" i="191"/>
  <c r="J10" i="191"/>
  <c r="J9" i="191"/>
  <c r="E6" i="191"/>
  <c r="C6" i="191"/>
  <c r="D5" i="191"/>
  <c r="D4" i="191"/>
  <c r="E22" i="191"/>
  <c r="F22" i="191" s="1"/>
  <c r="E21" i="191"/>
  <c r="F21" i="191" s="1"/>
  <c r="G10" i="191"/>
  <c r="G11" i="191"/>
  <c r="G12" i="191"/>
  <c r="G13" i="191"/>
  <c r="G14" i="191"/>
  <c r="G15" i="191"/>
  <c r="G16" i="191"/>
  <c r="G17" i="191"/>
  <c r="G18" i="191"/>
  <c r="G19" i="191"/>
  <c r="G20" i="191"/>
  <c r="G9" i="191"/>
  <c r="F19" i="190"/>
  <c r="C19" i="190"/>
  <c r="C5" i="190"/>
  <c r="D7" i="190"/>
  <c r="B7" i="190"/>
  <c r="D18" i="190"/>
  <c r="C18" i="190"/>
  <c r="D17" i="190"/>
  <c r="C17" i="190"/>
  <c r="G15" i="190"/>
  <c r="F15" i="190"/>
  <c r="H15" i="190" s="1"/>
  <c r="D15" i="190"/>
  <c r="H11" i="190"/>
  <c r="E11" i="190"/>
  <c r="G30" i="160"/>
  <c r="D152" i="176"/>
  <c r="D120" i="176"/>
  <c r="D103" i="176" s="1"/>
  <c r="D104" i="176"/>
  <c r="D71" i="176"/>
  <c r="D55" i="176"/>
  <c r="D54" i="176"/>
  <c r="D102" i="176" s="1"/>
  <c r="D151" i="176" s="1"/>
  <c r="D53" i="176"/>
  <c r="D101" i="176" s="1"/>
  <c r="D150" i="176" s="1"/>
  <c r="D52" i="176"/>
  <c r="D100" i="176" s="1"/>
  <c r="D149" i="176" s="1"/>
  <c r="D51" i="176"/>
  <c r="D99" i="176" s="1"/>
  <c r="D148" i="176" s="1"/>
  <c r="D50" i="176"/>
  <c r="D98" i="176" s="1"/>
  <c r="D147" i="176" s="1"/>
  <c r="D49" i="176"/>
  <c r="D97" i="176" s="1"/>
  <c r="D146" i="176" s="1"/>
  <c r="D48" i="176"/>
  <c r="D96" i="176" s="1"/>
  <c r="D145" i="176" s="1"/>
  <c r="D47" i="176"/>
  <c r="D95" i="176" s="1"/>
  <c r="D144" i="176" s="1"/>
  <c r="D46" i="176"/>
  <c r="D94" i="176" s="1"/>
  <c r="D143" i="176" s="1"/>
  <c r="D45" i="176"/>
  <c r="D93" i="176" s="1"/>
  <c r="D142" i="176" s="1"/>
  <c r="D44" i="176"/>
  <c r="D92" i="176" s="1"/>
  <c r="D141" i="176" s="1"/>
  <c r="D43" i="176"/>
  <c r="D91" i="176" s="1"/>
  <c r="D140" i="176" s="1"/>
  <c r="D42" i="176"/>
  <c r="D90" i="176" s="1"/>
  <c r="D139" i="176" s="1"/>
  <c r="D41" i="176"/>
  <c r="D89" i="176" s="1"/>
  <c r="D138" i="176" s="1"/>
  <c r="D40" i="176"/>
  <c r="D88" i="176" s="1"/>
  <c r="D23" i="176"/>
  <c r="D7" i="176"/>
  <c r="G21" i="191" l="1"/>
  <c r="E23" i="191"/>
  <c r="F23" i="191" s="1"/>
  <c r="C15" i="190"/>
  <c r="G22" i="191"/>
  <c r="D39" i="176"/>
  <c r="J21" i="191"/>
  <c r="E17" i="190"/>
  <c r="J22" i="191"/>
  <c r="I21" i="191"/>
  <c r="F20" i="190"/>
  <c r="E18" i="190"/>
  <c r="E15" i="190" s="1"/>
  <c r="C20" i="190" s="1"/>
  <c r="D137" i="176"/>
  <c r="D136" i="176" s="1"/>
  <c r="D170" i="176" s="1"/>
  <c r="D87" i="176"/>
  <c r="G23" i="191" l="1"/>
  <c r="J23" i="191"/>
  <c r="J46" i="140"/>
  <c r="O46" i="140" s="1"/>
  <c r="J47" i="140"/>
  <c r="O47" i="140" s="1"/>
  <c r="J48" i="140"/>
  <c r="O48" i="140" s="1"/>
  <c r="J49" i="140"/>
  <c r="O49" i="140" s="1"/>
  <c r="J50" i="140"/>
  <c r="O50" i="140" s="1"/>
  <c r="J51" i="140"/>
  <c r="O51" i="140" s="1"/>
  <c r="J52" i="140"/>
  <c r="O52" i="140" s="1"/>
  <c r="J53" i="140"/>
  <c r="O53" i="140" s="1"/>
  <c r="J54" i="140"/>
  <c r="O54" i="140" s="1"/>
  <c r="J55" i="140"/>
  <c r="O55" i="140" s="1"/>
  <c r="J56" i="140"/>
  <c r="O56" i="140" s="1"/>
  <c r="J57" i="140"/>
  <c r="O57" i="140" s="1"/>
  <c r="J58" i="140"/>
  <c r="O58" i="140" s="1"/>
  <c r="J59" i="140"/>
  <c r="O59" i="140" s="1"/>
  <c r="J60" i="140"/>
  <c r="O60" i="140" s="1"/>
  <c r="J61" i="140"/>
  <c r="O61" i="140" s="1"/>
  <c r="J62" i="140"/>
  <c r="O62" i="140" s="1"/>
  <c r="J63" i="140"/>
  <c r="O63" i="140" s="1"/>
  <c r="J64" i="140"/>
  <c r="O64" i="140" s="1"/>
  <c r="J65" i="140"/>
  <c r="O65" i="140" s="1"/>
  <c r="J66" i="140"/>
  <c r="O66" i="140" s="1"/>
  <c r="J67" i="140"/>
  <c r="O67" i="140" s="1"/>
  <c r="J68" i="140"/>
  <c r="O68" i="140" s="1"/>
  <c r="J69" i="140"/>
  <c r="O69" i="140" s="1"/>
  <c r="J70" i="140"/>
  <c r="O70" i="140" s="1"/>
  <c r="J45" i="140"/>
  <c r="L74" i="140" s="1"/>
  <c r="J13" i="140"/>
  <c r="N13" i="140" s="1"/>
  <c r="J14" i="140"/>
  <c r="N14" i="140" s="1"/>
  <c r="J15" i="140"/>
  <c r="N15" i="140" s="1"/>
  <c r="J16" i="140"/>
  <c r="N16" i="140" s="1"/>
  <c r="J17" i="140"/>
  <c r="N17" i="140" s="1"/>
  <c r="J18" i="140"/>
  <c r="J19" i="140"/>
  <c r="N19" i="140" s="1"/>
  <c r="J20" i="140"/>
  <c r="N20" i="140" s="1"/>
  <c r="J21" i="140"/>
  <c r="N21" i="140" s="1"/>
  <c r="J22" i="140"/>
  <c r="N22" i="140" s="1"/>
  <c r="J23" i="140"/>
  <c r="N23" i="140" s="1"/>
  <c r="J24" i="140"/>
  <c r="N24" i="140" s="1"/>
  <c r="J25" i="140"/>
  <c r="N25" i="140" s="1"/>
  <c r="J26" i="140"/>
  <c r="N26" i="140" s="1"/>
  <c r="J27" i="140"/>
  <c r="N27" i="140" s="1"/>
  <c r="J28" i="140"/>
  <c r="N28" i="140" s="1"/>
  <c r="J29" i="140"/>
  <c r="N29" i="140" s="1"/>
  <c r="J30" i="140"/>
  <c r="N30" i="140" s="1"/>
  <c r="J31" i="140"/>
  <c r="N31" i="140" s="1"/>
  <c r="J32" i="140"/>
  <c r="N32" i="140" s="1"/>
  <c r="J33" i="140"/>
  <c r="N33" i="140" s="1"/>
  <c r="J34" i="140"/>
  <c r="N34" i="140" s="1"/>
  <c r="J35" i="140"/>
  <c r="N35" i="140" s="1"/>
  <c r="J36" i="140"/>
  <c r="N36" i="140" s="1"/>
  <c r="J37" i="140"/>
  <c r="N37" i="140" s="1"/>
  <c r="J12" i="140"/>
  <c r="N41" i="140" s="1"/>
  <c r="I56" i="70"/>
  <c r="I54" i="70"/>
  <c r="I52" i="70"/>
  <c r="I50" i="70"/>
  <c r="I48" i="70"/>
  <c r="I46" i="70"/>
  <c r="I44" i="70"/>
  <c r="I42" i="70"/>
  <c r="I39" i="70"/>
  <c r="I37" i="70"/>
  <c r="I35" i="70"/>
  <c r="I33" i="70"/>
  <c r="I31" i="70"/>
  <c r="I29" i="70"/>
  <c r="I27" i="70"/>
  <c r="N18" i="140" l="1"/>
  <c r="L18" i="140"/>
  <c r="N69" i="140"/>
  <c r="N67" i="140"/>
  <c r="N65" i="140"/>
  <c r="N63" i="140"/>
  <c r="N66" i="140"/>
  <c r="N62" i="140"/>
  <c r="N61" i="140"/>
  <c r="N59" i="140"/>
  <c r="N58" i="140"/>
  <c r="N57" i="140"/>
  <c r="M45" i="140"/>
  <c r="N70" i="140"/>
  <c r="N68" i="140"/>
  <c r="N64" i="140"/>
  <c r="N60" i="140"/>
  <c r="N56" i="140"/>
  <c r="N55" i="140"/>
  <c r="N54" i="140"/>
  <c r="N53" i="140"/>
  <c r="N52" i="140"/>
  <c r="N51" i="140"/>
  <c r="N50" i="140"/>
  <c r="N49" i="140"/>
  <c r="N48" i="140"/>
  <c r="N47" i="140"/>
  <c r="N46" i="140"/>
  <c r="M73" i="140"/>
  <c r="M74" i="140"/>
  <c r="N45" i="140"/>
  <c r="M70" i="140"/>
  <c r="M69" i="140"/>
  <c r="M68" i="140"/>
  <c r="M67" i="140"/>
  <c r="M66" i="140"/>
  <c r="M65" i="140"/>
  <c r="M64" i="140"/>
  <c r="M63" i="140"/>
  <c r="M62" i="140"/>
  <c r="M61" i="140"/>
  <c r="M60" i="140"/>
  <c r="M59" i="140"/>
  <c r="M58" i="140"/>
  <c r="M57" i="140"/>
  <c r="M56" i="140"/>
  <c r="M55" i="140"/>
  <c r="M54" i="140"/>
  <c r="M53" i="140"/>
  <c r="M52" i="140"/>
  <c r="M51" i="140"/>
  <c r="M50" i="140"/>
  <c r="M49" i="140"/>
  <c r="M48" i="140"/>
  <c r="M47" i="140"/>
  <c r="M46" i="140"/>
  <c r="N73" i="140"/>
  <c r="N74" i="140"/>
  <c r="O45" i="140"/>
  <c r="L70" i="140"/>
  <c r="L69" i="140"/>
  <c r="L68" i="140"/>
  <c r="L67" i="140"/>
  <c r="L66" i="140"/>
  <c r="L65" i="140"/>
  <c r="L64" i="140"/>
  <c r="L63" i="140"/>
  <c r="L62" i="140"/>
  <c r="L61" i="140"/>
  <c r="L60" i="140"/>
  <c r="L59" i="140"/>
  <c r="L58" i="140"/>
  <c r="L57" i="140"/>
  <c r="L56" i="140"/>
  <c r="L55" i="140"/>
  <c r="L54" i="140"/>
  <c r="L53" i="140"/>
  <c r="L52" i="140"/>
  <c r="L51" i="140"/>
  <c r="L50" i="140"/>
  <c r="L49" i="140"/>
  <c r="L48" i="140"/>
  <c r="L47" i="140"/>
  <c r="L46" i="140"/>
  <c r="O73" i="140"/>
  <c r="O74" i="140"/>
  <c r="L45" i="140"/>
  <c r="L73" i="140"/>
  <c r="N12" i="140"/>
  <c r="M37" i="140"/>
  <c r="M36" i="140"/>
  <c r="M35" i="140"/>
  <c r="M34" i="140"/>
  <c r="M33" i="140"/>
  <c r="M32" i="140"/>
  <c r="M31" i="140"/>
  <c r="M30" i="140"/>
  <c r="M29" i="140"/>
  <c r="M28" i="140"/>
  <c r="M27" i="140"/>
  <c r="M26" i="140"/>
  <c r="M25" i="140"/>
  <c r="M24" i="140"/>
  <c r="M23" i="140"/>
  <c r="M22" i="140"/>
  <c r="M21" i="140"/>
  <c r="M20" i="140"/>
  <c r="M19" i="140"/>
  <c r="M18" i="140"/>
  <c r="M17" i="140"/>
  <c r="M16" i="140"/>
  <c r="M15" i="140"/>
  <c r="M14" i="140"/>
  <c r="M13" i="140"/>
  <c r="M40" i="140"/>
  <c r="O40" i="140"/>
  <c r="O12" i="140"/>
  <c r="L37" i="140"/>
  <c r="L36" i="140"/>
  <c r="L35" i="140"/>
  <c r="L34" i="140"/>
  <c r="L33" i="140"/>
  <c r="L32" i="140"/>
  <c r="L31" i="140"/>
  <c r="L30" i="140"/>
  <c r="L29" i="140"/>
  <c r="L28" i="140"/>
  <c r="L27" i="140"/>
  <c r="L26" i="140"/>
  <c r="L25" i="140"/>
  <c r="L24" i="140"/>
  <c r="L23" i="140"/>
  <c r="L22" i="140"/>
  <c r="L21" i="140"/>
  <c r="L20" i="140"/>
  <c r="L19" i="140"/>
  <c r="L17" i="140"/>
  <c r="L16" i="140"/>
  <c r="L15" i="140"/>
  <c r="L14" i="140"/>
  <c r="L13" i="140"/>
  <c r="M41" i="140"/>
  <c r="O41" i="140"/>
  <c r="L12" i="140"/>
  <c r="O37" i="140"/>
  <c r="O36" i="140"/>
  <c r="O35" i="140"/>
  <c r="O34" i="140"/>
  <c r="O33" i="140"/>
  <c r="O32" i="140"/>
  <c r="O31" i="140"/>
  <c r="O30" i="140"/>
  <c r="O29" i="140"/>
  <c r="O28" i="140"/>
  <c r="O27" i="140"/>
  <c r="O26" i="140"/>
  <c r="O25" i="140"/>
  <c r="O24" i="140"/>
  <c r="O23" i="140"/>
  <c r="O22" i="140"/>
  <c r="O21" i="140"/>
  <c r="O20" i="140"/>
  <c r="O19" i="140"/>
  <c r="O18" i="140"/>
  <c r="O17" i="140"/>
  <c r="O16" i="140"/>
  <c r="O15" i="140"/>
  <c r="O14" i="140"/>
  <c r="O13" i="140"/>
  <c r="L40" i="140"/>
  <c r="N40" i="140"/>
  <c r="M12" i="140"/>
  <c r="L41" i="140"/>
  <c r="E16" i="185"/>
  <c r="E15" i="185"/>
  <c r="E13" i="185"/>
  <c r="E12" i="185"/>
  <c r="B2" i="188"/>
  <c r="F6" i="186"/>
  <c r="E6" i="186"/>
  <c r="H4" i="186"/>
  <c r="B4" i="186"/>
  <c r="A3" i="186"/>
  <c r="F112" i="186"/>
  <c r="E112" i="186"/>
  <c r="F111" i="186"/>
  <c r="E111" i="186"/>
  <c r="F110" i="186"/>
  <c r="E110" i="186"/>
  <c r="F109" i="186"/>
  <c r="E109" i="186"/>
  <c r="F108" i="186"/>
  <c r="E108" i="186"/>
  <c r="F107" i="186"/>
  <c r="E107" i="186"/>
  <c r="F106" i="186"/>
  <c r="E106" i="186"/>
  <c r="F105" i="186"/>
  <c r="E105" i="186"/>
  <c r="F104" i="186"/>
  <c r="E104" i="186"/>
  <c r="F103" i="186"/>
  <c r="E103" i="186"/>
  <c r="F102" i="186"/>
  <c r="E102" i="186"/>
  <c r="F101" i="186"/>
  <c r="E101" i="186"/>
  <c r="F100" i="186"/>
  <c r="E100" i="186"/>
  <c r="F99" i="186"/>
  <c r="E99" i="186"/>
  <c r="F98" i="186"/>
  <c r="E98" i="186"/>
  <c r="F97" i="186"/>
  <c r="E97" i="186"/>
  <c r="F96" i="186"/>
  <c r="E96" i="186"/>
  <c r="F95" i="186"/>
  <c r="E95" i="186"/>
  <c r="F94" i="186"/>
  <c r="E94" i="186"/>
  <c r="F93" i="186"/>
  <c r="E93" i="186"/>
  <c r="F92" i="186"/>
  <c r="E92" i="186"/>
  <c r="F91" i="186"/>
  <c r="E91" i="186"/>
  <c r="F90" i="186"/>
  <c r="E90" i="186"/>
  <c r="F89" i="186"/>
  <c r="E89" i="186"/>
  <c r="F88" i="186"/>
  <c r="E88" i="186"/>
  <c r="F87" i="186"/>
  <c r="E87" i="186"/>
  <c r="F86" i="186"/>
  <c r="E86" i="186"/>
  <c r="F85" i="186"/>
  <c r="E85" i="186"/>
  <c r="F84" i="186"/>
  <c r="E84" i="186"/>
  <c r="F83" i="186"/>
  <c r="E83" i="186"/>
  <c r="F82" i="186"/>
  <c r="E82" i="186"/>
  <c r="F81" i="186"/>
  <c r="E81" i="186"/>
  <c r="F80" i="186"/>
  <c r="E80" i="186"/>
  <c r="F79" i="186"/>
  <c r="E79" i="186"/>
  <c r="F78" i="186"/>
  <c r="E78" i="186"/>
  <c r="F77" i="186"/>
  <c r="E77" i="186"/>
  <c r="F76" i="186"/>
  <c r="E76" i="186"/>
  <c r="F75" i="186"/>
  <c r="E75" i="186"/>
  <c r="F74" i="186"/>
  <c r="E74" i="186"/>
  <c r="F73" i="186"/>
  <c r="E73" i="186"/>
  <c r="F72" i="186"/>
  <c r="E72" i="186"/>
  <c r="F71" i="186"/>
  <c r="E71" i="186"/>
  <c r="F70" i="186"/>
  <c r="E70" i="186"/>
  <c r="F69" i="186"/>
  <c r="E69" i="186"/>
  <c r="F68" i="186"/>
  <c r="E68" i="186"/>
  <c r="F67" i="186"/>
  <c r="E67" i="186"/>
  <c r="F66" i="186"/>
  <c r="E66" i="186"/>
  <c r="F65" i="186"/>
  <c r="E65" i="186"/>
  <c r="F64" i="186"/>
  <c r="E64" i="186"/>
  <c r="F63" i="186"/>
  <c r="E63" i="186"/>
  <c r="F62" i="186"/>
  <c r="E62" i="186"/>
  <c r="F61" i="186"/>
  <c r="E61" i="186"/>
  <c r="F60" i="186"/>
  <c r="E60" i="186"/>
  <c r="F59" i="186"/>
  <c r="E59" i="186"/>
  <c r="F58" i="186"/>
  <c r="E58" i="186"/>
  <c r="F57" i="186"/>
  <c r="E57" i="186"/>
  <c r="F56" i="186"/>
  <c r="E56" i="186"/>
  <c r="F55" i="186"/>
  <c r="E55" i="186"/>
  <c r="F54" i="186"/>
  <c r="E54" i="186"/>
  <c r="F53" i="186"/>
  <c r="E53" i="186"/>
  <c r="F52" i="186"/>
  <c r="E52" i="186"/>
  <c r="F51" i="186"/>
  <c r="E51" i="186"/>
  <c r="F50" i="186"/>
  <c r="E50" i="186"/>
  <c r="F49" i="186"/>
  <c r="E49" i="186"/>
  <c r="F48" i="186"/>
  <c r="E48" i="186"/>
  <c r="F47" i="186"/>
  <c r="E47" i="186"/>
  <c r="F46" i="186"/>
  <c r="E46" i="186"/>
  <c r="F45" i="186"/>
  <c r="E45" i="186"/>
  <c r="F44" i="186"/>
  <c r="E44" i="186"/>
  <c r="F43" i="186"/>
  <c r="E43" i="186"/>
  <c r="F42" i="186"/>
  <c r="E42" i="186"/>
  <c r="F41" i="186"/>
  <c r="E41" i="186"/>
  <c r="F40" i="186"/>
  <c r="E40" i="186"/>
  <c r="F39" i="186"/>
  <c r="E39" i="186"/>
  <c r="F38" i="186"/>
  <c r="E38" i="186"/>
  <c r="F37" i="186"/>
  <c r="E37" i="186"/>
  <c r="F36" i="186"/>
  <c r="E36" i="186"/>
  <c r="F35" i="186"/>
  <c r="E35" i="186"/>
  <c r="F34" i="186"/>
  <c r="E34" i="186"/>
  <c r="F33" i="186"/>
  <c r="E33" i="186"/>
  <c r="F32" i="186"/>
  <c r="E32" i="186"/>
  <c r="F31" i="186"/>
  <c r="E31" i="186"/>
  <c r="F30" i="186"/>
  <c r="E30" i="186"/>
  <c r="F29" i="186"/>
  <c r="E29" i="186"/>
  <c r="F28" i="186"/>
  <c r="E28" i="186"/>
  <c r="F27" i="186"/>
  <c r="E27" i="186"/>
  <c r="F26" i="186"/>
  <c r="E26" i="186"/>
  <c r="F25" i="186"/>
  <c r="E25" i="186"/>
  <c r="F24" i="186"/>
  <c r="E24" i="186"/>
  <c r="F23" i="186"/>
  <c r="E23" i="186"/>
  <c r="F22" i="186"/>
  <c r="E22" i="186"/>
  <c r="F21" i="186"/>
  <c r="E21" i="186"/>
  <c r="F20" i="186"/>
  <c r="E20" i="186"/>
  <c r="F19" i="186"/>
  <c r="E19" i="186"/>
  <c r="F18" i="186"/>
  <c r="E18" i="186"/>
  <c r="F17" i="186"/>
  <c r="E17" i="186"/>
  <c r="F16" i="186"/>
  <c r="E16" i="186"/>
  <c r="F15" i="186"/>
  <c r="E15" i="186"/>
  <c r="F14" i="186"/>
  <c r="E14" i="186"/>
  <c r="F13" i="186"/>
  <c r="E13" i="186"/>
  <c r="F12" i="186"/>
  <c r="E12" i="186"/>
  <c r="F11" i="186"/>
  <c r="E11" i="186"/>
  <c r="F10" i="186"/>
  <c r="E10" i="186"/>
  <c r="F9" i="186"/>
  <c r="E9" i="186"/>
  <c r="F8" i="186"/>
  <c r="E8" i="186"/>
  <c r="F7" i="186"/>
  <c r="E7" i="186"/>
  <c r="E14" i="185" l="1"/>
  <c r="F14" i="185" s="1"/>
  <c r="G42" i="160"/>
  <c r="G18" i="185"/>
  <c r="G14" i="185"/>
  <c r="G11" i="185"/>
  <c r="D9" i="160"/>
  <c r="A3" i="185"/>
  <c r="B5" i="185"/>
  <c r="B4" i="185"/>
  <c r="A2" i="185"/>
  <c r="E18" i="185"/>
  <c r="G40" i="160" s="1"/>
  <c r="E11" i="185"/>
  <c r="F11" i="185" s="1"/>
  <c r="S7" i="185"/>
  <c r="F15" i="79"/>
  <c r="C14" i="79"/>
  <c r="A3" i="79"/>
  <c r="A2" i="79"/>
  <c r="B6" i="79"/>
  <c r="A5" i="140"/>
  <c r="I74" i="140"/>
  <c r="J74" i="140" s="1"/>
  <c r="I73" i="140"/>
  <c r="J73" i="140" s="1"/>
  <c r="H72" i="140"/>
  <c r="H75" i="140" s="1"/>
  <c r="G72" i="140"/>
  <c r="G75" i="140" s="1"/>
  <c r="F72" i="140"/>
  <c r="F75" i="140" s="1"/>
  <c r="E72" i="140"/>
  <c r="E75" i="140" s="1"/>
  <c r="I70" i="140"/>
  <c r="I69" i="140"/>
  <c r="I68" i="140"/>
  <c r="I67" i="140"/>
  <c r="I66" i="140"/>
  <c r="I65" i="140"/>
  <c r="I64" i="140"/>
  <c r="I63" i="140"/>
  <c r="I62" i="140"/>
  <c r="I61" i="140"/>
  <c r="I60" i="140"/>
  <c r="I59" i="140"/>
  <c r="I58" i="140"/>
  <c r="I57" i="140"/>
  <c r="I56" i="140"/>
  <c r="I55" i="140"/>
  <c r="I54" i="140"/>
  <c r="I53" i="140"/>
  <c r="I52" i="140"/>
  <c r="I51" i="140"/>
  <c r="I50" i="140"/>
  <c r="I49" i="140"/>
  <c r="I48" i="140"/>
  <c r="I47" i="140"/>
  <c r="I46" i="140"/>
  <c r="I45" i="140"/>
  <c r="E39" i="140"/>
  <c r="G39" i="140"/>
  <c r="G42" i="140" s="1"/>
  <c r="H39" i="140"/>
  <c r="H42" i="140" s="1"/>
  <c r="F39" i="140"/>
  <c r="F42" i="140" s="1"/>
  <c r="I41" i="140"/>
  <c r="J41" i="140" s="1"/>
  <c r="I40" i="140"/>
  <c r="I13" i="140"/>
  <c r="I14" i="140"/>
  <c r="I15" i="140"/>
  <c r="I16" i="140"/>
  <c r="I17" i="140"/>
  <c r="I18" i="140"/>
  <c r="I19" i="140"/>
  <c r="I20" i="140"/>
  <c r="I21" i="140"/>
  <c r="I22" i="140"/>
  <c r="I23" i="140"/>
  <c r="I24" i="140"/>
  <c r="I25" i="140"/>
  <c r="I26" i="140"/>
  <c r="I27" i="140"/>
  <c r="I28" i="140"/>
  <c r="I29" i="140"/>
  <c r="I30" i="140"/>
  <c r="I31" i="140"/>
  <c r="I32" i="140"/>
  <c r="I33" i="140"/>
  <c r="I34" i="140"/>
  <c r="I35" i="140"/>
  <c r="I36" i="140"/>
  <c r="I37" i="140"/>
  <c r="I12" i="140"/>
  <c r="G38" i="160" l="1"/>
  <c r="H77" i="140"/>
  <c r="G77" i="140"/>
  <c r="I72" i="140"/>
  <c r="J72" i="140" s="1"/>
  <c r="P66" i="140"/>
  <c r="P62" i="140"/>
  <c r="P58" i="140"/>
  <c r="P54" i="140"/>
  <c r="P50" i="140"/>
  <c r="G37" i="160"/>
  <c r="F18" i="185"/>
  <c r="I75" i="140"/>
  <c r="A2" i="141"/>
  <c r="B47" i="184"/>
  <c r="B48" i="184"/>
  <c r="B49" i="184"/>
  <c r="B50" i="184"/>
  <c r="B46" i="184"/>
  <c r="A11" i="184"/>
  <c r="A9" i="184"/>
  <c r="B7" i="184"/>
  <c r="B5" i="184"/>
  <c r="B55" i="184"/>
  <c r="B54" i="184"/>
  <c r="B53" i="184"/>
  <c r="B52" i="184"/>
  <c r="B51" i="184"/>
  <c r="D45" i="184"/>
  <c r="D37" i="184"/>
  <c r="D36" i="184"/>
  <c r="D35" i="184"/>
  <c r="D23" i="184"/>
  <c r="D44" i="184" s="1"/>
  <c r="D22" i="184"/>
  <c r="D21" i="184"/>
  <c r="D20" i="184"/>
  <c r="P70" i="140" l="1"/>
  <c r="P74" i="140"/>
  <c r="N72" i="140"/>
  <c r="N75" i="140" s="1"/>
  <c r="P52" i="140"/>
  <c r="P60" i="140"/>
  <c r="P68" i="140"/>
  <c r="O72" i="140"/>
  <c r="O75" i="140" s="1"/>
  <c r="P47" i="140"/>
  <c r="P51" i="140"/>
  <c r="P55" i="140"/>
  <c r="P59" i="140"/>
  <c r="P63" i="140"/>
  <c r="P67" i="140"/>
  <c r="P45" i="140"/>
  <c r="P48" i="140"/>
  <c r="P56" i="140"/>
  <c r="P64" i="140"/>
  <c r="N39" i="140"/>
  <c r="M72" i="140"/>
  <c r="M75" i="140" s="1"/>
  <c r="L39" i="140"/>
  <c r="P73" i="140"/>
  <c r="P46" i="140"/>
  <c r="P12" i="140"/>
  <c r="O39" i="140"/>
  <c r="P49" i="140"/>
  <c r="P53" i="140"/>
  <c r="P57" i="140"/>
  <c r="P61" i="140"/>
  <c r="P65" i="140"/>
  <c r="P69" i="140"/>
  <c r="L72" i="140"/>
  <c r="L75" i="140" s="1"/>
  <c r="M39" i="140"/>
  <c r="P72" i="140" l="1"/>
  <c r="P75" i="140" s="1"/>
  <c r="B11" i="176" l="1"/>
  <c r="C152" i="176" l="1"/>
  <c r="C120" i="176"/>
  <c r="C104" i="176"/>
  <c r="C71" i="176"/>
  <c r="C55" i="176"/>
  <c r="C23" i="176"/>
  <c r="C52" i="176"/>
  <c r="C100" i="176" s="1"/>
  <c r="C149" i="176" s="1"/>
  <c r="C53" i="176"/>
  <c r="C101" i="176" s="1"/>
  <c r="C150" i="176" s="1"/>
  <c r="C54" i="176"/>
  <c r="C102" i="176" s="1"/>
  <c r="C151" i="176" s="1"/>
  <c r="C41" i="176"/>
  <c r="C89" i="176" s="1"/>
  <c r="C138" i="176" s="1"/>
  <c r="C42" i="176"/>
  <c r="C90" i="176" s="1"/>
  <c r="C139" i="176" s="1"/>
  <c r="C44" i="176"/>
  <c r="C92" i="176" s="1"/>
  <c r="C141" i="176" s="1"/>
  <c r="C45" i="176"/>
  <c r="C93" i="176" s="1"/>
  <c r="C142" i="176" s="1"/>
  <c r="C46" i="176"/>
  <c r="C94" i="176" s="1"/>
  <c r="C143" i="176" s="1"/>
  <c r="C47" i="176"/>
  <c r="C95" i="176" s="1"/>
  <c r="C144" i="176" s="1"/>
  <c r="C48" i="176"/>
  <c r="C96" i="176" s="1"/>
  <c r="C145" i="176" s="1"/>
  <c r="C49" i="176"/>
  <c r="C97" i="176" s="1"/>
  <c r="C146" i="176" s="1"/>
  <c r="C50" i="176"/>
  <c r="C98" i="176" s="1"/>
  <c r="C147" i="176" s="1"/>
  <c r="C51" i="176"/>
  <c r="C99" i="176" s="1"/>
  <c r="C148" i="176" s="1"/>
  <c r="C40" i="176"/>
  <c r="C88" i="176" s="1"/>
  <c r="C137" i="176" s="1"/>
  <c r="B151" i="176"/>
  <c r="B150" i="176"/>
  <c r="B149" i="176"/>
  <c r="B148" i="176"/>
  <c r="B147" i="176"/>
  <c r="B146" i="176"/>
  <c r="B145" i="176"/>
  <c r="B144" i="176"/>
  <c r="B143" i="176"/>
  <c r="B142" i="176"/>
  <c r="B141" i="176"/>
  <c r="B140" i="176"/>
  <c r="B139" i="176"/>
  <c r="B138" i="176"/>
  <c r="B137" i="176"/>
  <c r="B102" i="176"/>
  <c r="B119" i="176" s="1"/>
  <c r="B135" i="176" s="1"/>
  <c r="B101" i="176"/>
  <c r="B118" i="176" s="1"/>
  <c r="B134" i="176" s="1"/>
  <c r="B100" i="176"/>
  <c r="B117" i="176" s="1"/>
  <c r="B133" i="176" s="1"/>
  <c r="B99" i="176"/>
  <c r="B116" i="176" s="1"/>
  <c r="B132" i="176" s="1"/>
  <c r="B98" i="176"/>
  <c r="B115" i="176" s="1"/>
  <c r="B131" i="176" s="1"/>
  <c r="B97" i="176"/>
  <c r="B114" i="176" s="1"/>
  <c r="B130" i="176" s="1"/>
  <c r="B96" i="176"/>
  <c r="B113" i="176" s="1"/>
  <c r="B129" i="176" s="1"/>
  <c r="B95" i="176"/>
  <c r="B112" i="176" s="1"/>
  <c r="B128" i="176" s="1"/>
  <c r="B94" i="176"/>
  <c r="B111" i="176" s="1"/>
  <c r="B127" i="176" s="1"/>
  <c r="B93" i="176"/>
  <c r="B110" i="176" s="1"/>
  <c r="B126" i="176" s="1"/>
  <c r="B92" i="176"/>
  <c r="B109" i="176" s="1"/>
  <c r="B125" i="176" s="1"/>
  <c r="B91" i="176"/>
  <c r="B108" i="176" s="1"/>
  <c r="B124" i="176" s="1"/>
  <c r="B90" i="176"/>
  <c r="B107" i="176" s="1"/>
  <c r="B123" i="176" s="1"/>
  <c r="B89" i="176"/>
  <c r="B106" i="176" s="1"/>
  <c r="B122" i="176" s="1"/>
  <c r="B88" i="176"/>
  <c r="B105" i="176" s="1"/>
  <c r="B121" i="176" s="1"/>
  <c r="B38" i="176"/>
  <c r="B167" i="176" s="1"/>
  <c r="B37" i="176"/>
  <c r="B166" i="176" s="1"/>
  <c r="B36" i="176"/>
  <c r="B165" i="176" s="1"/>
  <c r="B35" i="176"/>
  <c r="B51" i="176" s="1"/>
  <c r="B67" i="176" s="1"/>
  <c r="B83" i="176" s="1"/>
  <c r="B34" i="176"/>
  <c r="B163" i="176" s="1"/>
  <c r="B33" i="176"/>
  <c r="B162" i="176" s="1"/>
  <c r="B32" i="176"/>
  <c r="B161" i="176" s="1"/>
  <c r="B31" i="176"/>
  <c r="B47" i="176" s="1"/>
  <c r="B63" i="176" s="1"/>
  <c r="B79" i="176" s="1"/>
  <c r="B30" i="176"/>
  <c r="B46" i="176" s="1"/>
  <c r="B62" i="176" s="1"/>
  <c r="B78" i="176" s="1"/>
  <c r="B29" i="176"/>
  <c r="B158" i="176" s="1"/>
  <c r="B28" i="176"/>
  <c r="B157" i="176" s="1"/>
  <c r="B27" i="176"/>
  <c r="B156" i="176" s="1"/>
  <c r="B26" i="176"/>
  <c r="B155" i="176" s="1"/>
  <c r="B25" i="176"/>
  <c r="B41" i="176" s="1"/>
  <c r="B57" i="176" s="1"/>
  <c r="B73" i="176" s="1"/>
  <c r="B24" i="176"/>
  <c r="B153" i="176" s="1"/>
  <c r="C103" i="176" l="1"/>
  <c r="B54" i="176"/>
  <c r="B70" i="176" s="1"/>
  <c r="B86" i="176" s="1"/>
  <c r="B53" i="176"/>
  <c r="B69" i="176" s="1"/>
  <c r="B85" i="176" s="1"/>
  <c r="B52" i="176"/>
  <c r="B68" i="176" s="1"/>
  <c r="B84" i="176" s="1"/>
  <c r="B159" i="176"/>
  <c r="B160" i="176"/>
  <c r="B154" i="176"/>
  <c r="B42" i="176"/>
  <c r="B58" i="176" s="1"/>
  <c r="B74" i="176" s="1"/>
  <c r="B164" i="176"/>
  <c r="B43" i="176"/>
  <c r="B59" i="176" s="1"/>
  <c r="B75" i="176" s="1"/>
  <c r="B49" i="176"/>
  <c r="B65" i="176" s="1"/>
  <c r="B81" i="176" s="1"/>
  <c r="B45" i="176"/>
  <c r="B61" i="176" s="1"/>
  <c r="B77" i="176" s="1"/>
  <c r="B50" i="176"/>
  <c r="B66" i="176" s="1"/>
  <c r="B82" i="176" s="1"/>
  <c r="B40" i="176"/>
  <c r="B56" i="176" s="1"/>
  <c r="B72" i="176" s="1"/>
  <c r="B44" i="176"/>
  <c r="B60" i="176" s="1"/>
  <c r="B76" i="176" s="1"/>
  <c r="B48" i="176"/>
  <c r="B64" i="176" s="1"/>
  <c r="B80" i="176" s="1"/>
  <c r="A46" i="140" l="1"/>
  <c r="B46" i="140"/>
  <c r="C46" i="140"/>
  <c r="A47" i="140"/>
  <c r="B47" i="140"/>
  <c r="C47" i="140"/>
  <c r="A48" i="140"/>
  <c r="B48" i="140"/>
  <c r="C48" i="140"/>
  <c r="A49" i="140"/>
  <c r="B49" i="140"/>
  <c r="C49" i="140"/>
  <c r="A50" i="140"/>
  <c r="B50" i="140"/>
  <c r="C50" i="140"/>
  <c r="A51" i="140"/>
  <c r="B51" i="140"/>
  <c r="C51" i="140"/>
  <c r="A52" i="140"/>
  <c r="B52" i="140"/>
  <c r="C52" i="140"/>
  <c r="A53" i="140"/>
  <c r="B53" i="140"/>
  <c r="C53" i="140"/>
  <c r="A54" i="140"/>
  <c r="B54" i="140"/>
  <c r="C54" i="140"/>
  <c r="A55" i="140"/>
  <c r="B55" i="140"/>
  <c r="C55" i="140"/>
  <c r="A56" i="140"/>
  <c r="B56" i="140"/>
  <c r="C56" i="140"/>
  <c r="A57" i="140"/>
  <c r="B57" i="140"/>
  <c r="C57" i="140"/>
  <c r="A58" i="140"/>
  <c r="B58" i="140"/>
  <c r="C58" i="140"/>
  <c r="A59" i="140"/>
  <c r="B59" i="140"/>
  <c r="C59" i="140"/>
  <c r="A60" i="140"/>
  <c r="B60" i="140"/>
  <c r="C60" i="140"/>
  <c r="A61" i="140"/>
  <c r="B61" i="140"/>
  <c r="C61" i="140"/>
  <c r="A62" i="140"/>
  <c r="B62" i="140"/>
  <c r="C62" i="140"/>
  <c r="A63" i="140"/>
  <c r="B63" i="140"/>
  <c r="C63" i="140"/>
  <c r="A64" i="140"/>
  <c r="B64" i="140"/>
  <c r="C64" i="140"/>
  <c r="A65" i="140"/>
  <c r="B65" i="140"/>
  <c r="C65" i="140"/>
  <c r="A66" i="140"/>
  <c r="B66" i="140"/>
  <c r="C66" i="140"/>
  <c r="A67" i="140"/>
  <c r="B67" i="140"/>
  <c r="C67" i="140"/>
  <c r="A68" i="140"/>
  <c r="B68" i="140"/>
  <c r="C68" i="140"/>
  <c r="A69" i="140"/>
  <c r="B69" i="140"/>
  <c r="C69" i="140"/>
  <c r="A70" i="140"/>
  <c r="B70" i="140"/>
  <c r="C70" i="140"/>
  <c r="C45" i="140"/>
  <c r="B45" i="140"/>
  <c r="A45" i="140"/>
  <c r="D70" i="140" l="1"/>
  <c r="D3" i="191" l="1"/>
  <c r="A2" i="186" l="1"/>
  <c r="A1" i="184"/>
  <c r="A2" i="176"/>
  <c r="C6" i="160" l="1"/>
  <c r="C5" i="160"/>
  <c r="C4" i="160"/>
  <c r="C3" i="160"/>
  <c r="B4" i="79" l="1"/>
  <c r="A2" i="140"/>
  <c r="F4" i="140"/>
  <c r="C4" i="140"/>
  <c r="B3" i="141"/>
  <c r="H38" i="160" l="1"/>
  <c r="H37" i="160"/>
  <c r="H40" i="160" l="1"/>
  <c r="D21" i="141" l="1"/>
  <c r="B21" i="141" s="1"/>
  <c r="D18" i="141"/>
  <c r="B18" i="141" s="1"/>
  <c r="F26" i="141"/>
  <c r="D25" i="141"/>
  <c r="B25" i="141" s="1"/>
  <c r="D23" i="141"/>
  <c r="B23" i="141" s="1"/>
  <c r="D17" i="141"/>
  <c r="B17" i="141" s="1"/>
  <c r="E26" i="141"/>
  <c r="D15" i="141"/>
  <c r="B15" i="141" s="1"/>
  <c r="D19" i="141"/>
  <c r="B19" i="141" s="1"/>
  <c r="G26" i="141"/>
  <c r="D16" i="141"/>
  <c r="B16" i="141" s="1"/>
  <c r="D20" i="141"/>
  <c r="D24" i="141"/>
  <c r="B24" i="141" s="1"/>
  <c r="D22" i="141"/>
  <c r="B22" i="141" s="1"/>
  <c r="D14" i="141"/>
  <c r="B14" i="141" s="1"/>
  <c r="B20" i="141" l="1"/>
  <c r="J75" i="140"/>
  <c r="D26" i="141"/>
  <c r="C19" i="79" s="1"/>
  <c r="E19" i="79" s="1"/>
  <c r="C26" i="141" l="1"/>
  <c r="C18" i="79" s="1"/>
  <c r="E18" i="79" s="1"/>
  <c r="E42" i="140" l="1"/>
  <c r="I39" i="140"/>
  <c r="A3" i="140"/>
  <c r="I42" i="140" l="1"/>
  <c r="E11" i="79"/>
  <c r="E77" i="140"/>
  <c r="J40" i="140"/>
  <c r="G18" i="160"/>
  <c r="H18" i="160" s="1"/>
  <c r="E12" i="79" l="1"/>
  <c r="E14" i="79" s="1"/>
  <c r="J42" i="140"/>
  <c r="J39" i="140"/>
  <c r="P15" i="140" l="1"/>
  <c r="P36" i="140"/>
  <c r="P21" i="140"/>
  <c r="P20" i="140"/>
  <c r="P30" i="140"/>
  <c r="P35" i="140"/>
  <c r="P13" i="140"/>
  <c r="P28" i="140"/>
  <c r="P25" i="140"/>
  <c r="P19" i="140"/>
  <c r="P22" i="140"/>
  <c r="P23" i="140"/>
  <c r="P16" i="140"/>
  <c r="P27" i="140"/>
  <c r="P18" i="140"/>
  <c r="P31" i="140"/>
  <c r="P26" i="140"/>
  <c r="P33" i="140"/>
  <c r="P14" i="140"/>
  <c r="P37" i="140"/>
  <c r="P40" i="140"/>
  <c r="P24" i="140"/>
  <c r="P17" i="140"/>
  <c r="P32" i="140"/>
  <c r="P34" i="140"/>
  <c r="P29" i="140"/>
  <c r="P39" i="140" l="1"/>
  <c r="C3" i="70" l="1"/>
  <c r="H30" i="160" l="1"/>
  <c r="B26" i="141" l="1"/>
  <c r="G24" i="160" l="1"/>
  <c r="C17" i="79"/>
  <c r="E17" i="79" l="1"/>
  <c r="C20" i="79"/>
  <c r="F77" i="140"/>
  <c r="M42" i="140"/>
  <c r="L42" i="140"/>
  <c r="E20" i="79" l="1"/>
  <c r="L77" i="140"/>
  <c r="M77" i="140"/>
  <c r="N42" i="140"/>
  <c r="N77" i="140" l="1"/>
  <c r="O42" i="140" l="1"/>
  <c r="O77" i="140" s="1"/>
  <c r="P41" i="140"/>
  <c r="P42" i="140" s="1"/>
  <c r="P77" i="140" l="1"/>
  <c r="E15" i="79" s="1"/>
  <c r="E16" i="79" l="1"/>
  <c r="C43" i="176"/>
  <c r="C7" i="176"/>
  <c r="I77" i="140"/>
  <c r="C91" i="176" l="1"/>
  <c r="C39" i="176"/>
  <c r="H24" i="160"/>
  <c r="C140" i="176" l="1"/>
  <c r="C136" i="176" s="1"/>
  <c r="C170" i="176" s="1"/>
  <c r="C87" i="176"/>
</calcChain>
</file>

<file path=xl/comments1.xml><?xml version="1.0" encoding="utf-8"?>
<comments xmlns="http://schemas.openxmlformats.org/spreadsheetml/2006/main">
  <authors>
    <author>Критинина О.И.</author>
    <author>Травкова С.В.</author>
  </authors>
  <commentList>
    <comment ref="J14" authorId="0" shapeId="0">
      <text>
        <r>
          <rPr>
            <b/>
            <sz val="9"/>
            <color indexed="81"/>
            <rFont val="Tahoma"/>
            <family val="2"/>
            <charset val="204"/>
          </rPr>
          <t>Указать размер исчиляемого НДС (0%/5%/7%-при УСН,22%-при ОСН)</t>
        </r>
      </text>
    </comment>
    <comment ref="L23" authorId="1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 соответствии с приказом ДЖКХ и государственного жилищного надзора Томской области от 30.11.2017 № 40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Травкова С.В.</author>
  </authors>
  <commentList>
    <comment ref="K12" authorId="0" shapeId="0">
      <text>
        <r>
          <rPr>
            <sz val="9"/>
            <color indexed="81"/>
            <rFont val="Tahoma"/>
            <family val="2"/>
            <charset val="204"/>
          </rPr>
          <t>выбрать из листа "Данные об организации" ячейки (I32:I47; I49:I64)</t>
        </r>
      </text>
    </comment>
    <comment ref="K45" authorId="0" shapeId="0">
      <text>
        <r>
          <rPr>
            <b/>
            <sz val="9"/>
            <color indexed="81"/>
            <rFont val="Tahoma"/>
            <family val="2"/>
            <charset val="204"/>
          </rPr>
          <t>выбрать из листа "Данные об организации" ячейки (I32:I47; I49:I64)</t>
        </r>
      </text>
    </comment>
  </commentList>
</comments>
</file>

<file path=xl/comments3.xml><?xml version="1.0" encoding="utf-8"?>
<comments xmlns="http://schemas.openxmlformats.org/spreadsheetml/2006/main">
  <authors>
    <author>Критинина О.И.</author>
  </authors>
  <commentList>
    <comment ref="D2" authorId="0" shapeId="0">
      <text>
        <r>
          <rPr>
            <sz val="9"/>
            <color indexed="81"/>
            <rFont val="Tahoma"/>
            <family val="2"/>
            <charset val="204"/>
          </rPr>
          <t>заносится гиперссылка на документы в электронном виде, сформированные в отдельную папку с наименованием расходов</t>
        </r>
      </text>
    </comment>
  </commentList>
</comments>
</file>

<file path=xl/sharedStrings.xml><?xml version="1.0" encoding="utf-8"?>
<sst xmlns="http://schemas.openxmlformats.org/spreadsheetml/2006/main" count="1935" uniqueCount="1272">
  <si>
    <t>№ п/п</t>
  </si>
  <si>
    <t>1.</t>
  </si>
  <si>
    <t>2.</t>
  </si>
  <si>
    <t>%</t>
  </si>
  <si>
    <t>3.</t>
  </si>
  <si>
    <t>4.</t>
  </si>
  <si>
    <t>5.</t>
  </si>
  <si>
    <t>на собственное потребление</t>
  </si>
  <si>
    <t>сторонним потребителям</t>
  </si>
  <si>
    <t>16.</t>
  </si>
  <si>
    <t>17.</t>
  </si>
  <si>
    <t>5.1.</t>
  </si>
  <si>
    <t>5.2.</t>
  </si>
  <si>
    <t>№</t>
  </si>
  <si>
    <t xml:space="preserve">Отпущено воды всего, м3, в том числе: </t>
  </si>
  <si>
    <t>2.2.</t>
  </si>
  <si>
    <t>1.1.</t>
  </si>
  <si>
    <t>1.2.</t>
  </si>
  <si>
    <t>Итого</t>
  </si>
  <si>
    <t>1.1</t>
  </si>
  <si>
    <t>1.2</t>
  </si>
  <si>
    <t>х</t>
  </si>
  <si>
    <t>ВСЕГО</t>
  </si>
  <si>
    <t>транспортировка воды</t>
  </si>
  <si>
    <t>Каргасокское</t>
  </si>
  <si>
    <t>Базойское</t>
  </si>
  <si>
    <t>Баткатское</t>
  </si>
  <si>
    <t>Белоярское</t>
  </si>
  <si>
    <t>Берегаевское</t>
  </si>
  <si>
    <t>Богатыревское</t>
  </si>
  <si>
    <t>Вавиловское</t>
  </si>
  <si>
    <t>Володинское</t>
  </si>
  <si>
    <t>Воронинское</t>
  </si>
  <si>
    <t>Высоковское</t>
  </si>
  <si>
    <t>Высокоярское</t>
  </si>
  <si>
    <t>Галкинское</t>
  </si>
  <si>
    <t>Дальненское</t>
  </si>
  <si>
    <t>Дубровское</t>
  </si>
  <si>
    <t>Заречное</t>
  </si>
  <si>
    <t>Зырянское</t>
  </si>
  <si>
    <t>Итатское</t>
  </si>
  <si>
    <t>Иштанское</t>
  </si>
  <si>
    <t>Калтайское</t>
  </si>
  <si>
    <t>Клюквинское</t>
  </si>
  <si>
    <t>Коломинское</t>
  </si>
  <si>
    <t>Красногорское</t>
  </si>
  <si>
    <t>Малиновское</t>
  </si>
  <si>
    <t>Межениновское</t>
  </si>
  <si>
    <t>Михайловское</t>
  </si>
  <si>
    <t>Могочинское</t>
  </si>
  <si>
    <t>Моряковское</t>
  </si>
  <si>
    <t>Национальное Иванкинское</t>
  </si>
  <si>
    <t>Новогоренское</t>
  </si>
  <si>
    <t>Новокривошеинское</t>
  </si>
  <si>
    <t>Новопокровское</t>
  </si>
  <si>
    <t>Новорождественское</t>
  </si>
  <si>
    <t>Новоселовское</t>
  </si>
  <si>
    <t>Орловское</t>
  </si>
  <si>
    <t>Палочкинское</t>
  </si>
  <si>
    <t>Парбигское</t>
  </si>
  <si>
    <t>Песочно-Дубровское</t>
  </si>
  <si>
    <t>Петровское</t>
  </si>
  <si>
    <t>Плотниковское</t>
  </si>
  <si>
    <t>Поротниковское</t>
  </si>
  <si>
    <t>Пудовское</t>
  </si>
  <si>
    <t>Саровское</t>
  </si>
  <si>
    <t>Северное</t>
  </si>
  <si>
    <t>Староювалинское</t>
  </si>
  <si>
    <t>Степановское</t>
  </si>
  <si>
    <t>Уртамское</t>
  </si>
  <si>
    <t>Усть-Бакчарское</t>
  </si>
  <si>
    <t>Чаинское</t>
  </si>
  <si>
    <t>Черноярское</t>
  </si>
  <si>
    <t>Чернышевское</t>
  </si>
  <si>
    <t>Четское</t>
  </si>
  <si>
    <t>Чилинское</t>
  </si>
  <si>
    <t>Ягоднинское</t>
  </si>
  <si>
    <t>Анастасьевское</t>
  </si>
  <si>
    <t>Батуринское</t>
  </si>
  <si>
    <t>Большедороховское</t>
  </si>
  <si>
    <t>Вертикосское</t>
  </si>
  <si>
    <t>Заводское</t>
  </si>
  <si>
    <t>Зоркальцевское</t>
  </si>
  <si>
    <t>Инкинское</t>
  </si>
  <si>
    <t>Катайгинское</t>
  </si>
  <si>
    <t>Комсомольское</t>
  </si>
  <si>
    <t>Копыловское</t>
  </si>
  <si>
    <t>Корниловское</t>
  </si>
  <si>
    <t>Красноярское</t>
  </si>
  <si>
    <t>Кривошеинское</t>
  </si>
  <si>
    <t>Курлекское</t>
  </si>
  <si>
    <t>Куяновское</t>
  </si>
  <si>
    <t>Лукашкин-Ярское</t>
  </si>
  <si>
    <t>Макзырское</t>
  </si>
  <si>
    <t>Мирнинское</t>
  </si>
  <si>
    <t>Назинское</t>
  </si>
  <si>
    <t>Наргинское</t>
  </si>
  <si>
    <t>Нарымское</t>
  </si>
  <si>
    <t>Наумовское</t>
  </si>
  <si>
    <t>Новиковское</t>
  </si>
  <si>
    <t>Нововасюганское</t>
  </si>
  <si>
    <t>Новокусковское</t>
  </si>
  <si>
    <t>Новомариинское</t>
  </si>
  <si>
    <t>Новониколаевское</t>
  </si>
  <si>
    <t>Новоникольское</t>
  </si>
  <si>
    <t>Новосельцевское</t>
  </si>
  <si>
    <t>Новоюгинское</t>
  </si>
  <si>
    <t>Октябрьское</t>
  </si>
  <si>
    <t>Парабельское</t>
  </si>
  <si>
    <t>Побединское</t>
  </si>
  <si>
    <t>Подгорнское</t>
  </si>
  <si>
    <t>Рыбаловское</t>
  </si>
  <si>
    <t>Сайгинское</t>
  </si>
  <si>
    <t>Сергеевское</t>
  </si>
  <si>
    <t>Сосновское</t>
  </si>
  <si>
    <t>Спасское</t>
  </si>
  <si>
    <t>Среднетымское</t>
  </si>
  <si>
    <t>Суйгинское</t>
  </si>
  <si>
    <t>Тевризское</t>
  </si>
  <si>
    <t>Толпаровское</t>
  </si>
  <si>
    <t>Турунтаевское</t>
  </si>
  <si>
    <t>Тымское</t>
  </si>
  <si>
    <t>Улу-Юльское</t>
  </si>
  <si>
    <t>Усть-Тымское</t>
  </si>
  <si>
    <t>Усть-Чижапское</t>
  </si>
  <si>
    <t>Ягодное</t>
  </si>
  <si>
    <t>Александровское</t>
  </si>
  <si>
    <t>Зональненское</t>
  </si>
  <si>
    <t>Молчановское</t>
  </si>
  <si>
    <t>Первомайское</t>
  </si>
  <si>
    <t>Средневасюганское</t>
  </si>
  <si>
    <t>Тегульдетское</t>
  </si>
  <si>
    <t>Чажемтовское</t>
  </si>
  <si>
    <t>Асиновское городское</t>
  </si>
  <si>
    <t>Шегарское</t>
  </si>
  <si>
    <t>Богашевское</t>
  </si>
  <si>
    <t>Кожевниковское</t>
  </si>
  <si>
    <t>Бакчарское</t>
  </si>
  <si>
    <t>Белоярское городское</t>
  </si>
  <si>
    <t>всего</t>
  </si>
  <si>
    <t>Александровский</t>
  </si>
  <si>
    <t>Асиновский</t>
  </si>
  <si>
    <t>Бакчарский</t>
  </si>
  <si>
    <t>Верхнекетский</t>
  </si>
  <si>
    <t>Регион РФ</t>
  </si>
  <si>
    <t>Вид деятельности</t>
  </si>
  <si>
    <t>Томская область</t>
  </si>
  <si>
    <t>да</t>
  </si>
  <si>
    <t>Наименование  организации</t>
  </si>
  <si>
    <t xml:space="preserve">ИНН </t>
  </si>
  <si>
    <t xml:space="preserve">КПП </t>
  </si>
  <si>
    <t xml:space="preserve">Муниципальный район </t>
  </si>
  <si>
    <t xml:space="preserve">Муниципальное образование </t>
  </si>
  <si>
    <t>Система налогообложения</t>
  </si>
  <si>
    <t>3</t>
  </si>
  <si>
    <t>1.3</t>
  </si>
  <si>
    <t>2.3</t>
  </si>
  <si>
    <t>1.1.1</t>
  </si>
  <si>
    <t>1.1.2</t>
  </si>
  <si>
    <t>1.1.3</t>
  </si>
  <si>
    <t>ИТОГО</t>
  </si>
  <si>
    <t>Краткие сведения об организации</t>
  </si>
  <si>
    <t>Наименование организации:</t>
  </si>
  <si>
    <t>Тел/факс:</t>
  </si>
  <si>
    <t>E-mail:</t>
  </si>
  <si>
    <t>Должность руководителя</t>
  </si>
  <si>
    <t>Ф.И.О. (полностью)</t>
  </si>
  <si>
    <t>система налогообложения</t>
  </si>
  <si>
    <t>Налогообложение</t>
  </si>
  <si>
    <t>объект налогообложения</t>
  </si>
  <si>
    <t>I</t>
  </si>
  <si>
    <t>II</t>
  </si>
  <si>
    <t>Прочие расходы</t>
  </si>
  <si>
    <t>1.3.</t>
  </si>
  <si>
    <t>НЕОБХОДИМАЯ ВАЛОВАЯ ВЫРУЧКА</t>
  </si>
  <si>
    <t>Наименование показателя</t>
  </si>
  <si>
    <t>1.4</t>
  </si>
  <si>
    <t>3.1.1</t>
  </si>
  <si>
    <t>3.1.2</t>
  </si>
  <si>
    <t>3.1.3</t>
  </si>
  <si>
    <t>1.3.1</t>
  </si>
  <si>
    <t>1.3.2</t>
  </si>
  <si>
    <t>1.3.3</t>
  </si>
  <si>
    <t>население</t>
  </si>
  <si>
    <t>прочие</t>
  </si>
  <si>
    <t>Водоснабжение</t>
  </si>
  <si>
    <t>1.4.</t>
  </si>
  <si>
    <t>Товарная продукция</t>
  </si>
  <si>
    <t>IХ</t>
  </si>
  <si>
    <t>Затраты на собственное потребление</t>
  </si>
  <si>
    <t>18.</t>
  </si>
  <si>
    <t>18.1.</t>
  </si>
  <si>
    <t>18.2.</t>
  </si>
  <si>
    <t>X</t>
  </si>
  <si>
    <t>1.2.1</t>
  </si>
  <si>
    <t>1.2.2</t>
  </si>
  <si>
    <t>1.2.3</t>
  </si>
  <si>
    <t>1.4.1</t>
  </si>
  <si>
    <t>1.4.2</t>
  </si>
  <si>
    <t>1.5</t>
  </si>
  <si>
    <t>1.5.1</t>
  </si>
  <si>
    <t>1.5.2</t>
  </si>
  <si>
    <t>1.5.3</t>
  </si>
  <si>
    <t>1.1.4</t>
  </si>
  <si>
    <t>1.1.5</t>
  </si>
  <si>
    <t>Объем реализации, куб.м.</t>
  </si>
  <si>
    <t>ИНН</t>
  </si>
  <si>
    <t>ед. изм.</t>
  </si>
  <si>
    <t>Показатели качества воды</t>
  </si>
  <si>
    <t>Доля проб питьевой воды, подаваемой с водопроводных станций в распределительную водопроводную сеть, не соответствующих установленным требованиям, в общем объеме проб, отобранных по результатам производственного контроля качества питьевой воды</t>
  </si>
  <si>
    <t>Доля проб питьевой воды в распределительной водопроводной сети, не соответствующих установленным требованиям, в общем объеме проб, отобранных по результатам производственного контроля качества питьевой воды</t>
  </si>
  <si>
    <t>Показатели надежности и бесперебойности водоснабжения</t>
  </si>
  <si>
    <t>факт</t>
  </si>
  <si>
    <t>Количество зафиксированных перерывов в подаче холодной воды, возникших в результате аварий, повреждений и иных технологических нарушений</t>
  </si>
  <si>
    <t>ед в год/ км</t>
  </si>
  <si>
    <t>1.2.4</t>
  </si>
  <si>
    <t>1.6</t>
  </si>
  <si>
    <t>2.4</t>
  </si>
  <si>
    <t>1.5.</t>
  </si>
  <si>
    <t>период отчета</t>
  </si>
  <si>
    <t>Районы</t>
  </si>
  <si>
    <t>г. Кедровый</t>
  </si>
  <si>
    <t>г. Северск</t>
  </si>
  <si>
    <t>г. Стрежевой</t>
  </si>
  <si>
    <t>г. Томск</t>
  </si>
  <si>
    <t>Зырянский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</si>
  <si>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</si>
  <si>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</si>
  <si>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</si>
  <si>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</si>
  <si>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</si>
  <si>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</si>
  <si>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Первомайский</t>
  </si>
  <si>
    <t>Тегульдетский</t>
  </si>
  <si>
    <t>Томский</t>
  </si>
  <si>
    <t>Чаинский</t>
  </si>
  <si>
    <t>Шегарский</t>
  </si>
  <si>
    <t>Муниципальные образования</t>
  </si>
  <si>
    <t>городской округ "ЗАТО Северск"</t>
  </si>
  <si>
    <t>Кидальское</t>
  </si>
  <si>
    <t>Старицынское</t>
  </si>
  <si>
    <t>Тогуровское</t>
  </si>
  <si>
    <t>Трубоческое</t>
  </si>
  <si>
    <t>Тунгуссовское</t>
  </si>
  <si>
    <t>Выбор</t>
  </si>
  <si>
    <t>нет</t>
  </si>
  <si>
    <t>Год</t>
  </si>
  <si>
    <t>питьевая вода</t>
  </si>
  <si>
    <t>питьевая вода (с дополнительной очисткой)</t>
  </si>
  <si>
    <t>техническая вода</t>
  </si>
  <si>
    <t>Вид тарифа</t>
  </si>
  <si>
    <t>НДС</t>
  </si>
  <si>
    <t>ОТЧЕТ О ВЫПОЛНЕНИИ ПРОИЗВОДСТВЕННОЙ ПРОГРАММЫ</t>
  </si>
  <si>
    <t>Юридический адрес:</t>
  </si>
  <si>
    <t>налоговая ставка</t>
  </si>
  <si>
    <t>прибыль</t>
  </si>
  <si>
    <t>доходы</t>
  </si>
  <si>
    <t>доходы минус расходы</t>
  </si>
  <si>
    <t>Вид потребителя</t>
  </si>
  <si>
    <t>Фактический годовой объем реализации воды,  куб.м.</t>
  </si>
  <si>
    <t>Сумма, руб</t>
  </si>
  <si>
    <t>ГВС</t>
  </si>
  <si>
    <t>норматив</t>
  </si>
  <si>
    <t>прибор учета</t>
  </si>
  <si>
    <t xml:space="preserve">Население </t>
  </si>
  <si>
    <t xml:space="preserve"> хозяйственно-питьевые нужды</t>
  </si>
  <si>
    <t>с водопроводом без канализации</t>
  </si>
  <si>
    <t>Квартиры с ваннами длиной от 1500 до 1700 мм, оборудованными душами</t>
  </si>
  <si>
    <t>1.6.</t>
  </si>
  <si>
    <t>Квартиры с ваннами сидячими, оборудованными душами</t>
  </si>
  <si>
    <t>Итого население</t>
  </si>
  <si>
    <t>Итого бюджет</t>
  </si>
  <si>
    <t>ВСЕГО 1-е полугодие</t>
  </si>
  <si>
    <t>ВСЕГО 2-е полугодие</t>
  </si>
  <si>
    <t>Район</t>
  </si>
  <si>
    <t>МО</t>
  </si>
  <si>
    <t>дата приказа</t>
  </si>
  <si>
    <t>срок действия тарифа</t>
  </si>
  <si>
    <t>ГОД ВСЕГО</t>
  </si>
  <si>
    <t>№ приказа ДТР ТО</t>
  </si>
  <si>
    <t>величина тарифа, руб/куб.м.</t>
  </si>
  <si>
    <t>бюджет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</si>
  <si>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</si>
  <si>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</si>
  <si>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</si>
  <si>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</si>
  <si>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</si>
  <si>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</si>
  <si>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</si>
  <si>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</si>
  <si>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</si>
  <si>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</si>
  <si>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</si>
  <si>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</si>
  <si>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Сводный отчет об объемах отпущенной воды на собственное потребление и сторонним потребителям</t>
  </si>
  <si>
    <t>в том числе:</t>
  </si>
  <si>
    <t>собственное потребление</t>
  </si>
  <si>
    <t>сторонние потребители</t>
  </si>
  <si>
    <t>Период</t>
  </si>
  <si>
    <t>Итого год</t>
  </si>
  <si>
    <t>перерасчеты</t>
  </si>
  <si>
    <t>Степень благоустройства, наименование скота</t>
  </si>
  <si>
    <t>район</t>
  </si>
  <si>
    <t>Фактические значения показателей надежности, качества и энергетической эффективности объектов централизованных систем водоснабжения</t>
  </si>
  <si>
    <t>Наименование статьи</t>
  </si>
  <si>
    <t>Доходы и расходы по обычным видам деятельности</t>
  </si>
  <si>
    <t>Выручка (нетто) от продажи товаров, продукции, работ, услуг (за минусом налога на добавленную стоимость, акцизов и аналогичных обязательных платежей)</t>
  </si>
  <si>
    <t>1.1.6</t>
  </si>
  <si>
    <t>1.1.7</t>
  </si>
  <si>
    <t>1.1.8</t>
  </si>
  <si>
    <t>1.1.9</t>
  </si>
  <si>
    <t>Себестоимость проданных товаров, продукции, работ, услуг</t>
  </si>
  <si>
    <t>1.2.5</t>
  </si>
  <si>
    <t>1.2.6</t>
  </si>
  <si>
    <t>1.2.7</t>
  </si>
  <si>
    <t>1.2.8</t>
  </si>
  <si>
    <t>1.2.9</t>
  </si>
  <si>
    <t>Валовая прибыль</t>
  </si>
  <si>
    <t>1.3.4</t>
  </si>
  <si>
    <t>1.3.5</t>
  </si>
  <si>
    <t>1.3.6</t>
  </si>
  <si>
    <t>1.3.7</t>
  </si>
  <si>
    <t>1.3.8</t>
  </si>
  <si>
    <t>1.3.9</t>
  </si>
  <si>
    <t>Коммерческие расходы</t>
  </si>
  <si>
    <t>1.4.3</t>
  </si>
  <si>
    <t>1.4.4</t>
  </si>
  <si>
    <t>1.4.5</t>
  </si>
  <si>
    <t>1.4.6</t>
  </si>
  <si>
    <t>1.4.7</t>
  </si>
  <si>
    <t>1.4.8</t>
  </si>
  <si>
    <t>1.4.9</t>
  </si>
  <si>
    <t>Управленческие расходы</t>
  </si>
  <si>
    <t>1.5.4</t>
  </si>
  <si>
    <t>1.5.5</t>
  </si>
  <si>
    <t>1.5.6</t>
  </si>
  <si>
    <t>1.5.7</t>
  </si>
  <si>
    <t>1.5.8</t>
  </si>
  <si>
    <t>1.5.9</t>
  </si>
  <si>
    <t xml:space="preserve">Прибыль (убыток) от продаж 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</si>
  <si>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</si>
  <si>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</si>
  <si>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</si>
  <si>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</si>
  <si>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</si>
  <si>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</si>
  <si>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</si>
  <si>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</si>
  <si>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1.6.9</t>
  </si>
  <si>
    <t>Прочие доходы и расходы</t>
  </si>
  <si>
    <t>Прочие доходы</t>
  </si>
  <si>
    <t xml:space="preserve">Прибыль (убыток) до налогообложения </t>
  </si>
  <si>
    <t>3.1.4</t>
  </si>
  <si>
    <t>3.1.5</t>
  </si>
  <si>
    <t>3.1.6</t>
  </si>
  <si>
    <t>3.1.7</t>
  </si>
  <si>
    <t>3.1.8</t>
  </si>
  <si>
    <t>3.1.9</t>
  </si>
  <si>
    <t>3.1.10</t>
  </si>
  <si>
    <t>3.2.2</t>
  </si>
  <si>
    <t>Текущий налог на прибыль</t>
  </si>
  <si>
    <t>Чистая прибыль (убыток) отчетного периода</t>
  </si>
  <si>
    <t>1.1.10</t>
  </si>
  <si>
    <t>1.2.10</t>
  </si>
  <si>
    <t>1.3.10</t>
  </si>
  <si>
    <t>1.4.10</t>
  </si>
  <si>
    <t>1.5.10</t>
  </si>
  <si>
    <t>1.6.10</t>
  </si>
  <si>
    <t>Наименование организации</t>
  </si>
  <si>
    <t>Михайловское муниципальное унитарное предприятие "Родник"</t>
  </si>
  <si>
    <t>Кожевниковское районное муниципальное унитарное предприятие "Коммунальное ремонтно-строительное хозяйство"</t>
  </si>
  <si>
    <t>акционерное общество "ТомскРТС"</t>
  </si>
  <si>
    <t>Муниципальное унитарное предприятие Мирненского сельского поселения "ВК"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</si>
  <si>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</si>
  <si>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</si>
  <si>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</si>
  <si>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</si>
  <si>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</si>
  <si>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</si>
  <si>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</si>
  <si>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</si>
  <si>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</si>
  <si>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</si>
  <si>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2.4.1</t>
  </si>
  <si>
    <t>2.4.2</t>
  </si>
  <si>
    <t>2.4.3</t>
  </si>
  <si>
    <t>2.4.4</t>
  </si>
  <si>
    <t>2.4.5</t>
  </si>
  <si>
    <t>2.4.6</t>
  </si>
  <si>
    <t>2.4.7</t>
  </si>
  <si>
    <t>2.4.8</t>
  </si>
  <si>
    <t>2.4.9</t>
  </si>
  <si>
    <t>2.4.10</t>
  </si>
  <si>
    <t>количество проб питьевой воды всего</t>
  </si>
  <si>
    <t>ед</t>
  </si>
  <si>
    <t>2..1.</t>
  </si>
  <si>
    <t>протяженность водопроводных сетей</t>
  </si>
  <si>
    <t>км</t>
  </si>
  <si>
    <t>очистка воды</t>
  </si>
  <si>
    <t>Имущество, переданное по договору аренды (концессионному соглашению) и (или) принадлежащее на праве собственности</t>
  </si>
  <si>
    <t>Наименование филиала</t>
  </si>
  <si>
    <t>факт по данным организации</t>
  </si>
  <si>
    <t>Показатели энергетической эффективности использования ресурсов</t>
  </si>
  <si>
    <t>план</t>
  </si>
  <si>
    <t>Полное наименование организации</t>
  </si>
  <si>
    <t>Юридический адрес, телефон, факс</t>
  </si>
  <si>
    <t>Сфера деятельности</t>
  </si>
  <si>
    <t>Наименование уполномоченного органа</t>
  </si>
  <si>
    <t>Вид плановых мероприятий</t>
  </si>
  <si>
    <t>Плановые мероприятия по энергосбережению и повышению энергетической эффективности, в том числе по снижению потерь воды при транспортировке</t>
  </si>
  <si>
    <t>Департамент тарифного регулирования Томской   области</t>
  </si>
  <si>
    <t>Период реализации производственной программы (график реализации мероприятий производственной программы)</t>
  </si>
  <si>
    <t xml:space="preserve">с </t>
  </si>
  <si>
    <t>по</t>
  </si>
  <si>
    <t>Другие мероприятия</t>
  </si>
  <si>
    <t>Объем реализации</t>
  </si>
  <si>
    <t>IV. Объем финансовых потребностей, необходимых для реализации производственной программы</t>
  </si>
  <si>
    <t>Необходимая валовая выручка</t>
  </si>
  <si>
    <t>откл</t>
  </si>
  <si>
    <t>II. Выполнение плановых мероприятий</t>
  </si>
  <si>
    <t>если исследования не проводились поставить прочерк</t>
  </si>
  <si>
    <t>634041, г. Томск, пр. Кирова 41, тел./факс: (3822)   560-373</t>
  </si>
  <si>
    <t>V. Выполнение плановые значения показателей надежности, качества и энергетической эффективности объектов централизованных систем водоснабжения</t>
  </si>
  <si>
    <t>приложить отчеты о проведении исследований!</t>
  </si>
  <si>
    <t>7017270664</t>
  </si>
  <si>
    <t>701701001</t>
  </si>
  <si>
    <t>Сумма по данным организации, руб</t>
  </si>
  <si>
    <t>1.1.11</t>
  </si>
  <si>
    <t>1.1.12</t>
  </si>
  <si>
    <t>1.2.11</t>
  </si>
  <si>
    <t>1.2.12</t>
  </si>
  <si>
    <t>1.3.11</t>
  </si>
  <si>
    <t>1.3.12</t>
  </si>
  <si>
    <t>1.4.11</t>
  </si>
  <si>
    <t>1.4.12</t>
  </si>
  <si>
    <t>1.5.11</t>
  </si>
  <si>
    <t>1.5.12</t>
  </si>
  <si>
    <t>1.6.11</t>
  </si>
  <si>
    <t>1.6.12</t>
  </si>
  <si>
    <t>2.3.11</t>
  </si>
  <si>
    <t>2.3.12</t>
  </si>
  <si>
    <t>2.4.11</t>
  </si>
  <si>
    <t>2.4.12</t>
  </si>
  <si>
    <t>3.1.11</t>
  </si>
  <si>
    <t>3.1.12</t>
  </si>
  <si>
    <t>1.1.13</t>
  </si>
  <si>
    <t>1.1.14</t>
  </si>
  <si>
    <t>1.1.15</t>
  </si>
  <si>
    <t>1.2.13</t>
  </si>
  <si>
    <t>1.2.14</t>
  </si>
  <si>
    <t>1.2.15</t>
  </si>
  <si>
    <t>1.6.13</t>
  </si>
  <si>
    <t>1.6.14</t>
  </si>
  <si>
    <t>1.6.15</t>
  </si>
  <si>
    <t>2.3.13</t>
  </si>
  <si>
    <t>2.3.14</t>
  </si>
  <si>
    <t>2.3.15</t>
  </si>
  <si>
    <t>2.4.13</t>
  </si>
  <si>
    <t>2.4.14</t>
  </si>
  <si>
    <t>2.4.15</t>
  </si>
  <si>
    <t>3.1.13</t>
  </si>
  <si>
    <t>3.1.14</t>
  </si>
  <si>
    <t>3.1.15</t>
  </si>
  <si>
    <t>отклонение</t>
  </si>
  <si>
    <t>3.2.2.1</t>
  </si>
  <si>
    <t>3.2.2.2</t>
  </si>
  <si>
    <t>3.2.2.3</t>
  </si>
  <si>
    <t>3.2.2.4</t>
  </si>
  <si>
    <t>3.2.2.5</t>
  </si>
  <si>
    <t>3.2.2.6</t>
  </si>
  <si>
    <t>3.2.2.7</t>
  </si>
  <si>
    <t>3.2.2.8</t>
  </si>
  <si>
    <t>3.2.2.9</t>
  </si>
  <si>
    <t>3.2.2.10</t>
  </si>
  <si>
    <t>3.2.2.11</t>
  </si>
  <si>
    <t>3.2.2.12</t>
  </si>
  <si>
    <t>3.2.2.13</t>
  </si>
  <si>
    <t>3.2.2.14</t>
  </si>
  <si>
    <t>3.2.2.15</t>
  </si>
  <si>
    <t>м</t>
  </si>
  <si>
    <t>подвоз воды</t>
  </si>
  <si>
    <t>федеральное казенное учреждение "Исправительная колония № 3 Управления Федеральной службы исполнения наказаний по Томской области"</t>
  </si>
  <si>
    <t>Кузбасский территорильный  участокЗападно-Сибирской дирекции по тепловодоснабжению - структурного подразделения Центральной дирекции по тепловодоснабжению-филиал ОАО "РЖД"</t>
  </si>
  <si>
    <t>7024029499</t>
  </si>
  <si>
    <t>7017213271</t>
  </si>
  <si>
    <t>7002011522</t>
  </si>
  <si>
    <t>7002011530</t>
  </si>
  <si>
    <t>7002011547</t>
  </si>
  <si>
    <t>7003000227</t>
  </si>
  <si>
    <t>7004007200</t>
  </si>
  <si>
    <t>7004004746</t>
  </si>
  <si>
    <t>7004005323</t>
  </si>
  <si>
    <t>7004006052</t>
  </si>
  <si>
    <t>7005006560</t>
  </si>
  <si>
    <t>7005016590</t>
  </si>
  <si>
    <t>7006005632</t>
  </si>
  <si>
    <t>7006006153</t>
  </si>
  <si>
    <t>7006006160</t>
  </si>
  <si>
    <t>7006006298</t>
  </si>
  <si>
    <t>7006007407</t>
  </si>
  <si>
    <t>700700053744</t>
  </si>
  <si>
    <t>7007007583</t>
  </si>
  <si>
    <t>7007009950</t>
  </si>
  <si>
    <t>7008007554</t>
  </si>
  <si>
    <t>7008006430</t>
  </si>
  <si>
    <t>7011003207</t>
  </si>
  <si>
    <t>701100720660</t>
  </si>
  <si>
    <t>7014000490</t>
  </si>
  <si>
    <t>7014040790</t>
  </si>
  <si>
    <t>7014041063</t>
  </si>
  <si>
    <t>7014041634</t>
  </si>
  <si>
    <t>7014048076</t>
  </si>
  <si>
    <t>7015000373</t>
  </si>
  <si>
    <t>7016001098</t>
  </si>
  <si>
    <t>7016001620</t>
  </si>
  <si>
    <t>7017004366</t>
  </si>
  <si>
    <t>7017005289</t>
  </si>
  <si>
    <t>7017075536</t>
  </si>
  <si>
    <t>7017110131</t>
  </si>
  <si>
    <t>7017123606</t>
  </si>
  <si>
    <t>7020008610</t>
  </si>
  <si>
    <t>7021001569</t>
  </si>
  <si>
    <t>7022010478</t>
  </si>
  <si>
    <t>7022010799</t>
  </si>
  <si>
    <t>7022011087</t>
  </si>
  <si>
    <t>7022014835</t>
  </si>
  <si>
    <t>7022014842</t>
  </si>
  <si>
    <t>7022014874</t>
  </si>
  <si>
    <t>7024024860</t>
  </si>
  <si>
    <t>7224031400</t>
  </si>
  <si>
    <t>7017001968</t>
  </si>
  <si>
    <t>7017134397</t>
  </si>
  <si>
    <t>7017374014</t>
  </si>
  <si>
    <t>7008006448</t>
  </si>
  <si>
    <t>7016000016</t>
  </si>
  <si>
    <t>7024024853</t>
  </si>
  <si>
    <t>7017063682</t>
  </si>
  <si>
    <t>7722292838</t>
  </si>
  <si>
    <t>7007011117</t>
  </si>
  <si>
    <t>7017095349</t>
  </si>
  <si>
    <t>7002011515</t>
  </si>
  <si>
    <t>7007010120</t>
  </si>
  <si>
    <t>700500339834</t>
  </si>
  <si>
    <t>7014027742</t>
  </si>
  <si>
    <t>7007010138</t>
  </si>
  <si>
    <t>7005015638</t>
  </si>
  <si>
    <t>7002011787</t>
  </si>
  <si>
    <t>701401371204</t>
  </si>
  <si>
    <t>7003003130</t>
  </si>
  <si>
    <t>7003000273</t>
  </si>
  <si>
    <t>7006008432</t>
  </si>
  <si>
    <t>7010002296</t>
  </si>
  <si>
    <t>7017245330</t>
  </si>
  <si>
    <t>7017253147</t>
  </si>
  <si>
    <t>7024033488</t>
  </si>
  <si>
    <t>7024032100</t>
  </si>
  <si>
    <t>7022017561</t>
  </si>
  <si>
    <t>7017012254</t>
  </si>
  <si>
    <t>7009003954</t>
  </si>
  <si>
    <t>7011005155</t>
  </si>
  <si>
    <t>7022000310</t>
  </si>
  <si>
    <t>7014054440</t>
  </si>
  <si>
    <t>7005006305</t>
  </si>
  <si>
    <t>7020035798</t>
  </si>
  <si>
    <t>7708503727</t>
  </si>
  <si>
    <t>7011006014</t>
  </si>
  <si>
    <t>7016007156</t>
  </si>
  <si>
    <t>7012006779</t>
  </si>
  <si>
    <t>7002016312</t>
  </si>
  <si>
    <t>7017291311</t>
  </si>
  <si>
    <t>7011006215</t>
  </si>
  <si>
    <t>7023005209</t>
  </si>
  <si>
    <t>7014055884</t>
  </si>
  <si>
    <t>7014055845</t>
  </si>
  <si>
    <t>7014055813</t>
  </si>
  <si>
    <t>7014055796</t>
  </si>
  <si>
    <t>7014055806</t>
  </si>
  <si>
    <t>7007007657</t>
  </si>
  <si>
    <t>7014049915</t>
  </si>
  <si>
    <t>7014055404</t>
  </si>
  <si>
    <t>7014056084</t>
  </si>
  <si>
    <t>7016000030</t>
  </si>
  <si>
    <t>7016005617</t>
  </si>
  <si>
    <t>7005007193</t>
  </si>
  <si>
    <t>7014053541</t>
  </si>
  <si>
    <t>7024021972</t>
  </si>
  <si>
    <t>7005007203</t>
  </si>
  <si>
    <t>7010002673</t>
  </si>
  <si>
    <t>7014045068</t>
  </si>
  <si>
    <t>7011006092</t>
  </si>
  <si>
    <t>7017318531</t>
  </si>
  <si>
    <t>7022018300</t>
  </si>
  <si>
    <t>7011005162</t>
  </si>
  <si>
    <t>7007011639</t>
  </si>
  <si>
    <t>7009004027</t>
  </si>
  <si>
    <t>7005006344</t>
  </si>
  <si>
    <t>700501702507</t>
  </si>
  <si>
    <t>700400687080</t>
  </si>
  <si>
    <t>701401633450</t>
  </si>
  <si>
    <t>7017002136</t>
  </si>
  <si>
    <t>7014057320</t>
  </si>
  <si>
    <t>7014057257</t>
  </si>
  <si>
    <t>7014056711</t>
  </si>
  <si>
    <t>7017098220</t>
  </si>
  <si>
    <t>7005006312</t>
  </si>
  <si>
    <t>700704480874</t>
  </si>
  <si>
    <t>7014057377</t>
  </si>
  <si>
    <t>7004007151</t>
  </si>
  <si>
    <t>7004007240</t>
  </si>
  <si>
    <t>7012007162</t>
  </si>
  <si>
    <t>7012004926</t>
  </si>
  <si>
    <t>7012007170</t>
  </si>
  <si>
    <t>7002016626</t>
  </si>
  <si>
    <t>7022019336</t>
  </si>
  <si>
    <t>7002016954</t>
  </si>
  <si>
    <t>7009004073</t>
  </si>
  <si>
    <t>7014057715</t>
  </si>
  <si>
    <t>7024037595</t>
  </si>
  <si>
    <t>7002017027</t>
  </si>
  <si>
    <t>701000127664</t>
  </si>
  <si>
    <t>7014055644</t>
  </si>
  <si>
    <t>7014054979</t>
  </si>
  <si>
    <t>7014049866</t>
  </si>
  <si>
    <t>7024038704</t>
  </si>
  <si>
    <t>701101197192</t>
  </si>
  <si>
    <t>7017351521</t>
  </si>
  <si>
    <t>7002017203</t>
  </si>
  <si>
    <t>7002017210</t>
  </si>
  <si>
    <t>7006005110</t>
  </si>
  <si>
    <t>7015000535</t>
  </si>
  <si>
    <t>7017071531</t>
  </si>
  <si>
    <t>7017373959</t>
  </si>
  <si>
    <t>7017326170</t>
  </si>
  <si>
    <t>7010002916</t>
  </si>
  <si>
    <t>7014059825</t>
  </si>
  <si>
    <t>7014057779</t>
  </si>
  <si>
    <t>7010005579</t>
  </si>
  <si>
    <t>7014057754</t>
  </si>
  <si>
    <t>7002017059</t>
  </si>
  <si>
    <t>7014059920</t>
  </si>
  <si>
    <t>7016000584</t>
  </si>
  <si>
    <t>7224067981</t>
  </si>
  <si>
    <t>7004007610</t>
  </si>
  <si>
    <t>7014043021</t>
  </si>
  <si>
    <t>7017249750</t>
  </si>
  <si>
    <t>7017129118</t>
  </si>
  <si>
    <t>7014044794</t>
  </si>
  <si>
    <t>7004007708</t>
  </si>
  <si>
    <t>7012004958</t>
  </si>
  <si>
    <t>7017373035</t>
  </si>
  <si>
    <t>КПП</t>
  </si>
  <si>
    <t>702401001</t>
  </si>
  <si>
    <t>700201001</t>
  </si>
  <si>
    <t>700301001</t>
  </si>
  <si>
    <t>700401001</t>
  </si>
  <si>
    <t>700501001</t>
  </si>
  <si>
    <t>700601001</t>
  </si>
  <si>
    <t>отсутствует</t>
  </si>
  <si>
    <t>700701001</t>
  </si>
  <si>
    <t>700801001</t>
  </si>
  <si>
    <t>701101001</t>
  </si>
  <si>
    <t>701401001</t>
  </si>
  <si>
    <t>701501001</t>
  </si>
  <si>
    <t>701601001</t>
  </si>
  <si>
    <t>702243001</t>
  </si>
  <si>
    <t>701702010</t>
  </si>
  <si>
    <t>702001001</t>
  </si>
  <si>
    <t>702201001</t>
  </si>
  <si>
    <t>701702001</t>
  </si>
  <si>
    <t>701001001</t>
  </si>
  <si>
    <t>700743001</t>
  </si>
  <si>
    <t>701443001</t>
  </si>
  <si>
    <t>700901001</t>
  </si>
  <si>
    <t>997150001</t>
  </si>
  <si>
    <t>540775040</t>
  </si>
  <si>
    <t>701201001</t>
  </si>
  <si>
    <t>702301001</t>
  </si>
  <si>
    <t>722401001</t>
  </si>
  <si>
    <t>муниципальное унитарное предприятие "Новокусковское жилищно-коммунальное хозяйство"</t>
  </si>
  <si>
    <t>муниципальное унитарное предприятие "Новиковское жилищно-коммунальное хозяйство"</t>
  </si>
  <si>
    <t>муниципальное унитарное предприятие "Батуринское жилищно-коммунальное хозяйство"</t>
  </si>
  <si>
    <t>муниципальноте унитарное предприятие "Ягодное жилищно-коммунальное хозяйство"</t>
  </si>
  <si>
    <t>муниципальное унитарное предприятие "Новониколаевское жилищно-коммунальное хозяйство"</t>
  </si>
  <si>
    <t>общество с ограниченной ответственностью "Асиновская водяная компания"</t>
  </si>
  <si>
    <t>общество с ограниченной ответственностью "Асиновская тепло-генерирующая компания-№1"</t>
  </si>
  <si>
    <t>муниципальное унитарное предприятие "Новокусковские коммунальные системы"</t>
  </si>
  <si>
    <t>общество с ограниченной ответсвенностью "Асиновский водоканал"</t>
  </si>
  <si>
    <t>общество с ограниченной ответственностью "АКОС"</t>
  </si>
  <si>
    <t>общество с ограниченной ответственностью "Теплоэнергоресурс №3"</t>
  </si>
  <si>
    <t>общество с ограниченной ответственностью "Теплоэнергоресурс №4"</t>
  </si>
  <si>
    <t>муниципальное унитарное предприятие Бакчарского района "Бакчарский коммунальный комплекс"</t>
  </si>
  <si>
    <t>областное государственное бюджетное образовательное учреждение начального профессионального образования "Профессиональное училище № 35"</t>
  </si>
  <si>
    <t>открытое акционерное общество "Агропромышленная компания "Галкинская"</t>
  </si>
  <si>
    <t>общество с ограниченной ответственностью "Гранит"</t>
  </si>
  <si>
    <t>общество с ограниченной ответственностью "БИО ТЭК Верхняя Кеть"</t>
  </si>
  <si>
    <t>общество с ограниченной ответственностью "БИО ТЭК-С"</t>
  </si>
  <si>
    <t>индивидуальный предприниматель Ковыряхин Юрий Анатольевич</t>
  </si>
  <si>
    <t>общество с ограниченной ответственностью "Деметра"</t>
  </si>
  <si>
    <t>общество с ограниченной ответственностью "Сайга-Энерго"</t>
  </si>
  <si>
    <t>общество с ограниченной ответственностью "Коммунально-жилищный сервис Ягодное"</t>
  </si>
  <si>
    <t>муниципальное унитарное предприятие Степановского сельского поселения "Степановское"</t>
  </si>
  <si>
    <t>общество с ограниченной ответственностью "Орловка"</t>
  </si>
  <si>
    <t>индивидуальный предприниматель Маслов Сергей Афанасьевич</t>
  </si>
  <si>
    <t>муниципальное учреждение - Администрация Чердатского сельского поселения</t>
  </si>
  <si>
    <t>муниципальное учреждение - Администрация Высоковского сельского поселения</t>
  </si>
  <si>
    <t>муниципальное учреждение - Администрация Дубровского сельского поселения</t>
  </si>
  <si>
    <t>общество с ограниченной ответственностью "Аква-Сервис"</t>
  </si>
  <si>
    <t>общество с ограниченной ответственностью "Эко-Транс"</t>
  </si>
  <si>
    <t>общество с ограниченной ответственностью "КомСервис Тегульдет"</t>
  </si>
  <si>
    <t>муниципальное унитарное предприятие "Прогресс"</t>
  </si>
  <si>
    <t>индивидуальный предприниматель Антипин Андрей Федорович</t>
  </si>
  <si>
    <t>муниципальное унитарное предприятие "Каргасокский жилищно=эксплуатационный участок" Каргасокского сельского поселения</t>
  </si>
  <si>
    <t>муниципальное унитарное предприятие  Каргасокский "Тепловодоканал"</t>
  </si>
  <si>
    <t>муниципальное унитарное предприятие "ЖКХ Сосновское" муниципального образования "Сосновское сельское поселение"</t>
  </si>
  <si>
    <t>муниципальное унитарное предприятие "ЖКХ Молодежный" муниципального образования "Среднетымское сельское поселение"</t>
  </si>
  <si>
    <t>муниципальное унитарное предприятие "ЖКХ Тымское" муниципального образования "Тымское сельское поселение"</t>
  </si>
  <si>
    <t>муниципальное унитарное предприятие " Нововасюганское" муниципального образования "Нововасюганское сельское поселение"</t>
  </si>
  <si>
    <t>муниципальное унитарное предприятие "ЖКХ Васюган" муниципального образования "Средневасюганское сельское поселение"</t>
  </si>
  <si>
    <t>индивидуальный предприниматель Волшуков Виктор Николаевич</t>
  </si>
  <si>
    <t>общество с ограниченной ответственностью "Риск"</t>
  </si>
  <si>
    <t>общество с ограниченной ответственностью "Заря - Сервис"</t>
  </si>
  <si>
    <t>общество с ограниченной ответственностью "Водоканал - 2"</t>
  </si>
  <si>
    <t>общество с ограниченной ответственностью "Водоканал - 1"</t>
  </si>
  <si>
    <t>общество с ограниченной ответственностью "Энергия"</t>
  </si>
  <si>
    <t>общество с ограниченной ответственностью "Колпашевские очистные системы"</t>
  </si>
  <si>
    <t>индивидуальный предприниматель Воронин Сергей Петрович</t>
  </si>
  <si>
    <t>общество с ограниченной ответственностью  "Кожевниковский КОМХОЗ"</t>
  </si>
  <si>
    <t>общество с ограниченной ответственностью "Селькомхоз"</t>
  </si>
  <si>
    <t>муниципальное унитарное предприятие "Жилищно-коммунальное хозяйство Кривошеинского сельского поселения"</t>
  </si>
  <si>
    <t>общество с ограниченной ответственностью "H 2 O"</t>
  </si>
  <si>
    <t>общество с ограниченной ответственностью "Энергоресурс"</t>
  </si>
  <si>
    <t>индивидуальный предприниматель Сысоев Владимир Геннадьевич</t>
  </si>
  <si>
    <t>общество с ограниченной ответственностью "Энергия-М"</t>
  </si>
  <si>
    <t>общество с ограниченной ответственностью "Компания экологической безопасности"</t>
  </si>
  <si>
    <t>общество с ограниченной ответственностью "Водовод"</t>
  </si>
  <si>
    <t>исполнительно-распорядительный орган муниципального образованияТунгусовского сельского поселения Администрация Тунгусовского сельского поселения</t>
  </si>
  <si>
    <t>муниципальное унитарное предприятие "Нарымское жилищно-коммунальное хозяйство"</t>
  </si>
  <si>
    <t>муниципальное казенное учреждение Администрация Новосельцевского сельского поселения - исполнительно распорядительный орган муниципального образования Новосельцевского сельского поселения</t>
  </si>
  <si>
    <t>муниципальное казенное учреждение Администрация Заводского сельского поселения - исполнительно распорядительный орган муниципального образования Заводского сельского поселения</t>
  </si>
  <si>
    <t>общество с ограниченной ответственностью "Универсал-Сервис"</t>
  </si>
  <si>
    <t>муниципальное унитарное предприятие "Парабель - Энергокомплекс"</t>
  </si>
  <si>
    <t>общество с ограниченной ответственностью "Строитель"</t>
  </si>
  <si>
    <t>индивидуальный предприниматель Стрельников Сергей Владимирович</t>
  </si>
  <si>
    <t>индивидуальный предприниматель Михайлов Андрей Васильевич</t>
  </si>
  <si>
    <t>муниципальное унитарное предприятие "Сергеевское"</t>
  </si>
  <si>
    <t>муниципальное унитарное предприятие "Жилкомхоз"</t>
  </si>
  <si>
    <t>общество с ограниченной ответственностью "Луговское"</t>
  </si>
  <si>
    <t>общество с ограниченной ответственностью "Жилкомфорт"</t>
  </si>
  <si>
    <t>общество с ограниченной ответственностью "Альянс"</t>
  </si>
  <si>
    <t>открытое акционерное общество "Томскснаб"</t>
  </si>
  <si>
    <t>индивидуальный предприниматель Тимофеев Юрий Никитович</t>
  </si>
  <si>
    <t>ииндивидуальный предприниматель Градовец Александр Владимирович</t>
  </si>
  <si>
    <t>общество с ограниченной ответственностью "Межениновская птицефабрика"</t>
  </si>
  <si>
    <t>общество с ограниченной ответственностью "Тепло-энергетическое предприятие Лоскутовское"</t>
  </si>
  <si>
    <t>общество с ограниченной ответственностью "ЖКХ Рыбаловское"</t>
  </si>
  <si>
    <t>общество с ограниченной ответственностью  "Санаторий Синий Утес"</t>
  </si>
  <si>
    <t>общество с ограниченной ответственностью "РЕКА+"</t>
  </si>
  <si>
    <t>муниципальное унитарное предприятие Богашевского сельского поселения "Орион"</t>
  </si>
  <si>
    <t>общество с ограниченной ответственностью "Восточная Инвестиционная Газовая Компания"</t>
  </si>
  <si>
    <t>общество с ограниченной ответственностью "ЭКМО"</t>
  </si>
  <si>
    <t>общество с ограниченной ответственностью "Ресурс-Т"</t>
  </si>
  <si>
    <t>общество с ограниченной ответственностью "Водоресурс"</t>
  </si>
  <si>
    <t>муниципальное предприятие Зональненского сельского поселения "Служба коммунального сервиса"</t>
  </si>
  <si>
    <t>муниципальное унитарное предприятие жилищно-коммунального хозяйства "Исток" Новорождественского сельского поселения</t>
  </si>
  <si>
    <t>общество с ограниченной ответственностью "Управляющая компания "Томскосельское"</t>
  </si>
  <si>
    <t>общество с ограниченной ответственностью "Восточная Водяная Компания"</t>
  </si>
  <si>
    <t>общество с ограниченной ответственностью "Восточная Тепловая Компания"</t>
  </si>
  <si>
    <t>общество с ограниченной ответственностью "Восточная Компания"</t>
  </si>
  <si>
    <t>общество с ограниченной ответственностью "Южная Тепловая Компания"</t>
  </si>
  <si>
    <t>общество с ограниченной ответственностью "Теплогазсервис"</t>
  </si>
  <si>
    <t>общество с ограниченной ответственностью "Гарант"</t>
  </si>
  <si>
    <t>муниципальное унитарное предприятие Межениновского сельского поселения "Жилищно-коммунальное хозяйство ВодСервис"</t>
  </si>
  <si>
    <t>общество с ограниченной ответственностью "Комсервис+М"</t>
  </si>
  <si>
    <t>муниципальное унитарное предприятие Заречного сельского поселения "Заречное"</t>
  </si>
  <si>
    <t>общество с ограниченной ответственностью "Водоканал"</t>
  </si>
  <si>
    <t>муниципальное унитарное предприятие «ТУРУНТАЕВО-ПАРТНЕР»</t>
  </si>
  <si>
    <t>муниципальное унитарное предприятие Спасского сельского поселения "Техник"</t>
  </si>
  <si>
    <t>общество с ограниченной ответственностью "Ресурс"</t>
  </si>
  <si>
    <t>муниципальное унитарное предприятие Чаинского района "Чаинское производственное объединение жилищно-коммунального хозяйства"</t>
  </si>
  <si>
    <t>областное государственное бюджетное учреждение здравоохранения "Чаинская районная больница"</t>
  </si>
  <si>
    <t>общество с ограниченной ответственностью "Автотранс"</t>
  </si>
  <si>
    <t>муниципальное унитарное предприятие "Комфорт"</t>
  </si>
  <si>
    <t>общество с ограниченной ответственностью "Шегарский водоканал"</t>
  </si>
  <si>
    <t>общество с ограниченной отвественностью Управляющая компания "Успех"</t>
  </si>
  <si>
    <t>онитарное муниципальное предприятие "Спецавтохозяйство г. Томска"</t>
  </si>
  <si>
    <t>онитарное муниципальное предприятие г. Томска "Комбинат Спецобслуживания" по организации похорон и предоставлению связанных с ними услуг</t>
  </si>
  <si>
    <t>акционерное общество "Транснефть-Центральная Сибирь"</t>
  </si>
  <si>
    <t>общество с ограниченной ответственностью "Газпром трансгаз Томск"</t>
  </si>
  <si>
    <t>закрытое акционерное общество "Сибирская Аграрная Группа"</t>
  </si>
  <si>
    <t>закрытое акционерное общество "Восточная Инвестиционная Газовая Компания"</t>
  </si>
  <si>
    <t>общество с ограниченной ответственностью "Квинта"</t>
  </si>
  <si>
    <t>общество с ограниченной ответственностью "Томскнефтехим"</t>
  </si>
  <si>
    <t>открытое акционерное общество "Организация "Технотрон"</t>
  </si>
  <si>
    <t>общество с ограниченной ответственностью "Завод приборных подшипников"</t>
  </si>
  <si>
    <t>закрытое акционерное общество Кондитерская фабрика "Красная звезда"</t>
  </si>
  <si>
    <t>общество с ограниченной ответственностью "Управляющая компания "Томского приборного завода"</t>
  </si>
  <si>
    <t>общество с ограниченной ответственностью "СетьСервис"</t>
  </si>
  <si>
    <t>общество с ограниченной ответственностью "ГазТехСервис"</t>
  </si>
  <si>
    <t>общество с ограниченной ответственностью "Томлесдрев"</t>
  </si>
  <si>
    <t>общество с ограниченной ответственностью «Термо»</t>
  </si>
  <si>
    <t>государственное унитарное предприятие Томской области  "Областное дорожное ремонтно - строительное управление"</t>
  </si>
  <si>
    <t>государственное унитарное предприятие Томской области "Областное дорожное ремонтно - строительное управление"</t>
  </si>
  <si>
    <t>общество с ограниченной ответственностью "Томскводоканал"</t>
  </si>
  <si>
    <t>общество с ограниченной ответственностью "Колос-С"</t>
  </si>
  <si>
    <t>общество с ограниченной ответственностью "ЭнергоТЭК"</t>
  </si>
  <si>
    <t>общество с ограниченной ответственностью "Тепловая компания "Стандарт"</t>
  </si>
  <si>
    <t>общество с ограниченной ответственностью "Аргентум"</t>
  </si>
  <si>
    <t>общество с ограниченной ответственностью "Энергогарант"</t>
  </si>
  <si>
    <t>акционерное общество "Томская генерация"</t>
  </si>
  <si>
    <t>общество с ограниченной ответсвенностью "Городские очистные сооружения"</t>
  </si>
  <si>
    <t>открытое акционерное общество Финансово-строительная компания "Газ Химстрой Инвест"</t>
  </si>
  <si>
    <t>федеральное государственное унитарное предприятие "Комбинат коммунальных предприятий Томского научного центра  Сибирского отделения Российской академии наук"</t>
  </si>
  <si>
    <t>открытое акционерное общество "Томскнефть" Восточной Нефтяной Компании</t>
  </si>
  <si>
    <t>муниципальное унитарное предприятие "Жилкомсервис" Александровского сельского поселения</t>
  </si>
  <si>
    <t>муниципальное унитарное предприятие "Комсервис" Лукашкин-Ярского сельского поселения Александровского района Томской области</t>
  </si>
  <si>
    <t>муниципальное унитарное предприятие "Жилищно-коммунальное хозяйство" села  Назино</t>
  </si>
  <si>
    <t>муниципальное унитарное предприятие "Комсервис" Александровского района Томской области</t>
  </si>
  <si>
    <t>общество с ограниченной ответственностью "Транспортные коммунальные системы"</t>
  </si>
  <si>
    <t>общество с ограниченной ответственностью "Жилстрой"</t>
  </si>
  <si>
    <t>общество с ограниченной ответственностью "ТРАНССИБ"</t>
  </si>
  <si>
    <t>общество с ограниченной ответственностью "Экополис"</t>
  </si>
  <si>
    <t>открытое акционерное общество "Северский водоканал"</t>
  </si>
  <si>
    <t>открытое акционерное общество "Тепловые сети"</t>
  </si>
  <si>
    <t>акционерное общество "Сибирский химический комбинат"</t>
  </si>
  <si>
    <t>общество с ограниченной ответственностью "ВКХ"</t>
  </si>
  <si>
    <t>общество с ограниченной ответственностью "Управление энергоснабжения"</t>
  </si>
  <si>
    <t>общество с ограниченной ответственностью "Северские энергетические сети"</t>
  </si>
  <si>
    <t>общество с ограниченной ответственностью "Тепло плюс"</t>
  </si>
  <si>
    <t>закрытое акционерное общество "Сибирская Аграрная Группа Мясопереработка"</t>
  </si>
  <si>
    <t>общество с ограниченной ответственностью "Промпереработка"</t>
  </si>
  <si>
    <t>федеральное государственное унитарное предприятие "Научно-производственное объединение по медицинским иммунобиологическим препаратам "Микроген" Министерства здравоохранения Российской Федерации</t>
  </si>
  <si>
    <t>городской округ "Город Стрежевой"</t>
  </si>
  <si>
    <t>городской округ "Город  Томск"</t>
  </si>
  <si>
    <t>Колпашевское городское поселение</t>
  </si>
  <si>
    <t>Имущество</t>
  </si>
  <si>
    <t>договор аренды</t>
  </si>
  <si>
    <t>акт приема-передачи</t>
  </si>
  <si>
    <t>постановление</t>
  </si>
  <si>
    <t>иное</t>
  </si>
  <si>
    <t>абс.</t>
  </si>
  <si>
    <t>контроль</t>
  </si>
  <si>
    <t>куб.м.</t>
  </si>
  <si>
    <t>01.01.-30.06</t>
  </si>
  <si>
    <t>1.3.13</t>
  </si>
  <si>
    <t>1.3.14</t>
  </si>
  <si>
    <t>1.3.15</t>
  </si>
  <si>
    <t>1.4.13</t>
  </si>
  <si>
    <t>1.4.14</t>
  </si>
  <si>
    <t>1.4.15</t>
  </si>
  <si>
    <t>1.5.13</t>
  </si>
  <si>
    <t>1.5.14</t>
  </si>
  <si>
    <t>1.5.15</t>
  </si>
  <si>
    <t>тепловая энергия</t>
  </si>
  <si>
    <t>электроэнергия</t>
  </si>
  <si>
    <t>горячая вода</t>
  </si>
  <si>
    <t>водоотведение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</si>
  <si>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</si>
  <si>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</si>
  <si>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</si>
  <si>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</si>
  <si>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</si>
  <si>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</si>
  <si>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</si>
  <si>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</si>
  <si>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</si>
  <si>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</si>
  <si>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</si>
  <si>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</si>
  <si>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</si>
  <si>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</si>
  <si>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1.21.</t>
  </si>
  <si>
    <t>1.22.</t>
  </si>
  <si>
    <t>1.23.</t>
  </si>
  <si>
    <t>1.24.</t>
  </si>
  <si>
    <t>1.25.</t>
  </si>
  <si>
    <t>1.26.</t>
  </si>
  <si>
    <t>Квартиры  без ванн,  без ГВС и кан-ции</t>
  </si>
  <si>
    <t>Квартиры с  общими душами на этаже</t>
  </si>
  <si>
    <t>Квартиры  с ваннами и местным  ГВС (индивид эл.бойлера)</t>
  </si>
  <si>
    <t>Квартиры  с ваннами и местным  ГВС (общий т/обменник от отопления 252 дня)</t>
  </si>
  <si>
    <t>Квартиры с общими душами на этаже</t>
  </si>
  <si>
    <t>Квартиры с общими душами в секции</t>
  </si>
  <si>
    <t>водопровод, ванны без ГВС и кан-ции</t>
  </si>
  <si>
    <t>с ваннами, оборудованными душами и с канализацией</t>
  </si>
  <si>
    <t>очистка сточных вод</t>
  </si>
  <si>
    <t>прочие (нерегулируемые) виды деятельности</t>
  </si>
  <si>
    <t>18dtrTO</t>
  </si>
  <si>
    <t>18dtrTO18</t>
  </si>
  <si>
    <t>V. Плановые значения показателей надежности, качества и энергетической эффективности объектов централизованных систем водоснабжения</t>
  </si>
  <si>
    <t xml:space="preserve">Вид  тарифа </t>
  </si>
  <si>
    <t>Наименование и адрес котельной (группы котельных)</t>
  </si>
  <si>
    <t>Показатель</t>
  </si>
  <si>
    <t>Ед. изм.</t>
  </si>
  <si>
    <t>Значение</t>
  </si>
  <si>
    <t>1</t>
  </si>
  <si>
    <t>Установленная производительность оборудования</t>
  </si>
  <si>
    <t>оборудование ЦТП</t>
  </si>
  <si>
    <t>оборудование системы транспортирования воды</t>
  </si>
  <si>
    <t>Фактическая производительность оборудования</t>
  </si>
  <si>
    <t>2.1</t>
  </si>
  <si>
    <t>2.2</t>
  </si>
  <si>
    <t>Уровень загрузки производственных мощностей</t>
  </si>
  <si>
    <t>3.1</t>
  </si>
  <si>
    <t>3.2</t>
  </si>
  <si>
    <t>4</t>
  </si>
  <si>
    <t>Общая протяженность сетей водоснабжения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</si>
  <si>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</si>
  <si>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</si>
  <si>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</si>
  <si>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</si>
  <si>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</si>
  <si>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</si>
  <si>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</si>
  <si>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</si>
  <si>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</si>
  <si>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</si>
  <si>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</t>
  </si>
  <si>
    <t>Количество ЦТП</t>
  </si>
  <si>
    <t>ед.</t>
  </si>
  <si>
    <t>6</t>
  </si>
  <si>
    <t>Износ систем коммунальной инфраструктуры, в том числе:</t>
  </si>
  <si>
    <t>6.1</t>
  </si>
  <si>
    <t>6.2</t>
  </si>
  <si>
    <t>7</t>
  </si>
  <si>
    <t>Фактический срок службы оборудования, в том числе:</t>
  </si>
  <si>
    <t>лет</t>
  </si>
  <si>
    <t>7.1</t>
  </si>
  <si>
    <t>7.2</t>
  </si>
  <si>
    <t>8</t>
  </si>
  <si>
    <t>Нормативный срок службы оборудования, в том числе:</t>
  </si>
  <si>
    <t>8.1</t>
  </si>
  <si>
    <t>8.2</t>
  </si>
  <si>
    <t>9</t>
  </si>
  <si>
    <t>Удельный вес сетей, нуждающихся в замене</t>
  </si>
  <si>
    <t>10</t>
  </si>
  <si>
    <t>Протяженность сетей, нуждающихся в замене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</si>
  <si>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</si>
  <si>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</si>
  <si>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</si>
  <si>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</si>
  <si>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</si>
  <si>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</si>
  <si>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</si>
  <si>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</si>
  <si>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</si>
  <si>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</si>
  <si>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диаметр     мм</t>
  </si>
  <si>
    <t>холодная вода</t>
  </si>
  <si>
    <t>руб/куб.м.</t>
  </si>
  <si>
    <t>руб/Гкал</t>
  </si>
  <si>
    <t>Нормы потребления горячего водоснабжения, куб.м. в месяц на 1 чел</t>
  </si>
  <si>
    <t>подогрев холодной воды для нужд горячего водоснабжения</t>
  </si>
  <si>
    <t>Итого прочие</t>
  </si>
  <si>
    <t>Стоимость покупной воды</t>
  </si>
  <si>
    <t>Стоимость тепловой энергии на подогрев воды</t>
  </si>
  <si>
    <t xml:space="preserve">Финансовый результат </t>
  </si>
  <si>
    <t>Анализ эксперта</t>
  </si>
  <si>
    <t>ВСЕГО по отчету по реализации</t>
  </si>
  <si>
    <t>по форме 2</t>
  </si>
  <si>
    <t>водоотведение (очистка сточных вод)</t>
  </si>
  <si>
    <t>Доля проб горячей воды в тепловой сети или в сети горячего водоснабжения, не соответствующих требованиям по температуре, в общем объеме проб, отобранных по результатам производственного контроля качества горячей воды</t>
  </si>
  <si>
    <t>количество проб горячей воды всего</t>
  </si>
  <si>
    <t>количество проб проб горячей воды, не соответствующих требованиям по температуре</t>
  </si>
  <si>
    <t>Доля проб горячей воды в тепловой сети или в сети горячего водоснабжения, не соответствующих установленным требованиям (за исключением температуры), в общем объеме проб, отобранных по результатам производственного контроля качества горячей воды</t>
  </si>
  <si>
    <t>количество проб горячей воды, не соответствующих установленным требованиям (за исключением температуры)</t>
  </si>
  <si>
    <t>Количество зафиксированных перерывов в подаче горячей воды, возникших в результате аварий, повреждений и иных технологических нарушений</t>
  </si>
  <si>
    <t>приложить подтверждающие документы!</t>
  </si>
  <si>
    <t>количество зафиксированных перерывов в подаче горячей воды</t>
  </si>
  <si>
    <t>Удельное количество тепловой энергии, расходуемое на подогрев горячей воды</t>
  </si>
  <si>
    <t>Гкал/куб.м.</t>
  </si>
  <si>
    <t>при применении двухкомпонентного тарифа приложить подтверждающие документы!</t>
  </si>
  <si>
    <t>-</t>
  </si>
  <si>
    <t>относ., %</t>
  </si>
  <si>
    <t>Плановые мероприятия: по ремонту объектов водоснабжения и водопроводных сетей, направленные на улучшение качества горячей воды, обслуживания абонентов</t>
  </si>
  <si>
    <t>III. Объем подачи воды</t>
  </si>
  <si>
    <r>
      <t>Цена (тариф) на горячую воду, руб./м</t>
    </r>
    <r>
      <rPr>
        <b/>
        <vertAlign val="superscript"/>
        <sz val="12"/>
        <rFont val="Times New Roman"/>
        <family val="1"/>
        <charset val="204"/>
      </rPr>
      <t>3</t>
    </r>
  </si>
  <si>
    <t>Фактическая смета расходов и НВВ по установленному тарифу в сфере водоснабжения за 2018 год</t>
  </si>
  <si>
    <t>№п/п</t>
  </si>
  <si>
    <t>Дата отбора пробы</t>
  </si>
  <si>
    <t xml:space="preserve">Вид анализа </t>
  </si>
  <si>
    <t>Результат анализа</t>
  </si>
  <si>
    <t>Количество проб , не соответствующих качеству</t>
  </si>
  <si>
    <t>Количество проб, всего</t>
  </si>
  <si>
    <t>Ссылка на протокол исследования</t>
  </si>
  <si>
    <t>Ссылка на экспертное заключение (приложение к протоколу)</t>
  </si>
  <si>
    <t>Вид анализа</t>
  </si>
  <si>
    <t>На соответствие требованиям по температуре</t>
  </si>
  <si>
    <t>На соответствие иным требованиям (за исключением температуры)</t>
  </si>
  <si>
    <t>Соответствует требованиям по температуре</t>
  </si>
  <si>
    <t>Не соответствует требованиям по температуре</t>
  </si>
  <si>
    <t>Соответствует требованиям (за исключением температуры)</t>
  </si>
  <si>
    <t>Не соответствует требованиям (за исключением температуры)</t>
  </si>
  <si>
    <t>Количество анализов на соответствие требованиям (за исключением температуры)</t>
  </si>
  <si>
    <t>Показатель ПП</t>
  </si>
  <si>
    <t xml:space="preserve">Материалы, подтверждающие фактические расходы </t>
  </si>
  <si>
    <t>ремонт хоз.способом- дефектные ведомости, акты списания материалов, счет-фактуры на материалы, утвержденные нормы расходов материалов, бухгалтерские регистры (ОСВ по сч.20, карточки сч.10);ремонт подрядным способом- договоры, контракты на выполнение ремонтных работ, дефектные ведомости, локально-сметные расчеты, справки КС №2, КС №3, бухгалтерские регистры</t>
  </si>
  <si>
    <t>Мероприятия по энергосбережению и повышению энергетической эффективности, в том числе по снижению потерь воды при транспортировке</t>
  </si>
  <si>
    <t>договоры, акты выполненных работ, акты списани материалов, бухгалтерские регистры</t>
  </si>
  <si>
    <t>Форма № 1 «Бухгалтерский баланс», форма № 2 «Отчет о финансовых результатах» , расшифровка строк отчета о финансовых результатах (по видам деятельности (регулируемые виды деятельности должны быть разбиты по каждому установленному тарифу; нерегулируемые виды деятельности без разбивки по видам деятельности)), ОСВ по сч.90 (90.01; 90.02), 91</t>
  </si>
  <si>
    <t>Перечень документов, подтверждающих отчет исполнения производственной программы в сфере горячего водоснабжения</t>
  </si>
  <si>
    <t>Мероприятия по ремонту объектов водоснабжения и водопроводных сетей, направленные на улучшение качества горячей воды, обслуживания абонентов</t>
  </si>
  <si>
    <t>Объем реализации горячей воды (транспортировки воды)</t>
  </si>
  <si>
    <t>Договор с организацией, проводимой исследования, результаты испытаний, экспертные заключения, бухгалтерские регистры</t>
  </si>
  <si>
    <t>копия журнала АВР, акты осмотров и др.подтверждающие документы</t>
  </si>
  <si>
    <t>Комментарии</t>
  </si>
  <si>
    <t>Добавить строку</t>
  </si>
  <si>
    <t>МР</t>
  </si>
  <si>
    <t>МО_ОКТМО</t>
  </si>
  <si>
    <t>ИМЯ ДИАПАЗОНА</t>
  </si>
  <si>
    <t>69604410</t>
  </si>
  <si>
    <t>MO_LIST_2</t>
  </si>
  <si>
    <t>69604420</t>
  </si>
  <si>
    <t>MO_LIST_3</t>
  </si>
  <si>
    <t>69604430</t>
  </si>
  <si>
    <t>MO_LIST_4</t>
  </si>
  <si>
    <t>69604440</t>
  </si>
  <si>
    <t>MO_LIST_5</t>
  </si>
  <si>
    <t>69604444</t>
  </si>
  <si>
    <t>Городской округ "Город Томск"</t>
  </si>
  <si>
    <t>MO_LIST_6</t>
  </si>
  <si>
    <t>69604448</t>
  </si>
  <si>
    <t>Городской округ "ЗАТО Северск"</t>
  </si>
  <si>
    <t>MO_LIST_7</t>
  </si>
  <si>
    <t>69608101</t>
  </si>
  <si>
    <t>Городской округ "Пудинское"</t>
  </si>
  <si>
    <t>MO_LIST_8</t>
  </si>
  <si>
    <t>69608408</t>
  </si>
  <si>
    <t>Городской округ "город Стрежевой"</t>
  </si>
  <si>
    <t>MO_LIST_9</t>
  </si>
  <si>
    <t>69608410</t>
  </si>
  <si>
    <t>MO_LIST_10</t>
  </si>
  <si>
    <t>69608440</t>
  </si>
  <si>
    <t>MO_LIST_11</t>
  </si>
  <si>
    <t>69608450</t>
  </si>
  <si>
    <t>MO_LIST_12</t>
  </si>
  <si>
    <t>69608460</t>
  </si>
  <si>
    <t>MO_LIST_13</t>
  </si>
  <si>
    <t>69608480</t>
  </si>
  <si>
    <t>MO_LIST_14</t>
  </si>
  <si>
    <t>69612406</t>
  </si>
  <si>
    <t>MO_LIST_15</t>
  </si>
  <si>
    <t>69612415</t>
  </si>
  <si>
    <t>MO_LIST_16</t>
  </si>
  <si>
    <t>69612420</t>
  </si>
  <si>
    <t>MO_LIST_17</t>
  </si>
  <si>
    <t>69612455</t>
  </si>
  <si>
    <t>MO_LIST_18</t>
  </si>
  <si>
    <t>69612460</t>
  </si>
  <si>
    <t>MO_LIST_19</t>
  </si>
  <si>
    <t>69612475</t>
  </si>
  <si>
    <t>MO_LIST_20</t>
  </si>
  <si>
    <t>69616151</t>
  </si>
  <si>
    <t>MO_LIST_21</t>
  </si>
  <si>
    <t>69616410</t>
  </si>
  <si>
    <t>69616420</t>
  </si>
  <si>
    <t>69616440</t>
  </si>
  <si>
    <t>69616450</t>
  </si>
  <si>
    <t>69616445</t>
  </si>
  <si>
    <t>69616470</t>
  </si>
  <si>
    <t>69616480</t>
  </si>
  <si>
    <t>69616490</t>
  </si>
  <si>
    <t>69701000</t>
  </si>
  <si>
    <t>69741000</t>
  </si>
  <si>
    <t>69707000</t>
  </si>
  <si>
    <t>Городской округ "Город Стрежевой"</t>
  </si>
  <si>
    <t>69710000</t>
  </si>
  <si>
    <t>69620407</t>
  </si>
  <si>
    <t>69620410</t>
  </si>
  <si>
    <t>69620421</t>
  </si>
  <si>
    <t>69620431</t>
  </si>
  <si>
    <t>Чердатское</t>
  </si>
  <si>
    <t>69620440</t>
  </si>
  <si>
    <t>69624416</t>
  </si>
  <si>
    <t>69624422</t>
  </si>
  <si>
    <t>Киндальское</t>
  </si>
  <si>
    <t>69624424</t>
  </si>
  <si>
    <t>69624440</t>
  </si>
  <si>
    <t>69624442</t>
  </si>
  <si>
    <t>69624448</t>
  </si>
  <si>
    <t>69624452</t>
  </si>
  <si>
    <t>69624456</t>
  </si>
  <si>
    <t>69624468</t>
  </si>
  <si>
    <t>69624472</t>
  </si>
  <si>
    <t>69624476</t>
  </si>
  <si>
    <t>69624480</t>
  </si>
  <si>
    <t>69624484</t>
  </si>
  <si>
    <t>Вороновское</t>
  </si>
  <si>
    <t>69628475</t>
  </si>
  <si>
    <t>69628435</t>
  </si>
  <si>
    <t>69628440</t>
  </si>
  <si>
    <t>69628445</t>
  </si>
  <si>
    <t>Песочнодубровское</t>
  </si>
  <si>
    <t>69628460</t>
  </si>
  <si>
    <t>69628465</t>
  </si>
  <si>
    <t>69628470</t>
  </si>
  <si>
    <t>69628480</t>
  </si>
  <si>
    <t>Колпашевское городское</t>
  </si>
  <si>
    <t>6963210121</t>
  </si>
  <si>
    <t>Новосёловское</t>
  </si>
  <si>
    <t>69636410</t>
  </si>
  <si>
    <t>69636420</t>
  </si>
  <si>
    <t>69636423</t>
  </si>
  <si>
    <t>69636426</t>
  </si>
  <si>
    <t>69636440</t>
  </si>
  <si>
    <t>69636445</t>
  </si>
  <si>
    <t>69636450</t>
  </si>
  <si>
    <t>69640422</t>
  </si>
  <si>
    <t>69640425</t>
  </si>
  <si>
    <t>69640427</t>
  </si>
  <si>
    <t>69640440</t>
  </si>
  <si>
    <t>Тунгусовское</t>
  </si>
  <si>
    <t>69640450</t>
  </si>
  <si>
    <t>69644418</t>
  </si>
  <si>
    <t>69644430</t>
  </si>
  <si>
    <t>69644440</t>
  </si>
  <si>
    <t>69644445</t>
  </si>
  <si>
    <t>Старицинское</t>
  </si>
  <si>
    <t>69644455</t>
  </si>
  <si>
    <t>69648422</t>
  </si>
  <si>
    <t>69648425</t>
  </si>
  <si>
    <t>69648430</t>
  </si>
  <si>
    <t>69648440</t>
  </si>
  <si>
    <t>69648445</t>
  </si>
  <si>
    <t>69648450</t>
  </si>
  <si>
    <t>69652410</t>
  </si>
  <si>
    <t>69652420</t>
  </si>
  <si>
    <t>69652440</t>
  </si>
  <si>
    <t>69652460</t>
  </si>
  <si>
    <t>69654408</t>
  </si>
  <si>
    <t>69654413</t>
  </si>
  <si>
    <t>69654420</t>
  </si>
  <si>
    <t>69654428</t>
  </si>
  <si>
    <t>69654416</t>
  </si>
  <si>
    <t>69654417</t>
  </si>
  <si>
    <t>69654430</t>
  </si>
  <si>
    <t>69654432</t>
  </si>
  <si>
    <t>69654436</t>
  </si>
  <si>
    <t>69654448</t>
  </si>
  <si>
    <t>69654453</t>
  </si>
  <si>
    <t>Мирненское</t>
  </si>
  <si>
    <t>69654454</t>
  </si>
  <si>
    <t>69654455</t>
  </si>
  <si>
    <t>69654457</t>
  </si>
  <si>
    <t>69654460</t>
  </si>
  <si>
    <t>69654463</t>
  </si>
  <si>
    <t>69654480</t>
  </si>
  <si>
    <t>69654483</t>
  </si>
  <si>
    <t>69654492</t>
  </si>
  <si>
    <t>69656430</t>
  </si>
  <si>
    <t>69656450</t>
  </si>
  <si>
    <t>69656455</t>
  </si>
  <si>
    <t>69656460</t>
  </si>
  <si>
    <t>69658405</t>
  </si>
  <si>
    <t>69658415</t>
  </si>
  <si>
    <t>69658460</t>
  </si>
  <si>
    <t>69658450</t>
  </si>
  <si>
    <t>Трубачевское</t>
  </si>
  <si>
    <t>69658455</t>
  </si>
  <si>
    <t>69658485</t>
  </si>
  <si>
    <t>Сводный отчет по выручке от реализации гоорячей воды в закрытой системе</t>
  </si>
  <si>
    <t>Объем финансовых потребностей, необходимых для реализации производственной программы</t>
  </si>
  <si>
    <t>______________________</t>
  </si>
  <si>
    <t>(ФИО)</t>
  </si>
  <si>
    <t>МП</t>
  </si>
  <si>
    <t>(подпись)</t>
  </si>
  <si>
    <t>Руководитель____________________</t>
  </si>
  <si>
    <t>с изолированными стояками с полотенцесушителями</t>
  </si>
  <si>
    <t>руб./куб.м.</t>
  </si>
  <si>
    <t>с изолированными стояками без полотенцесушителей</t>
  </si>
  <si>
    <t>с неизолированными стояками с полотенцесушителями</t>
  </si>
  <si>
    <t>норматив расхода тепловой энергии на подогрев холодной воды, Гкал/куб.м.</t>
  </si>
  <si>
    <t>с неизолированными стояками без полотенцесушителей</t>
  </si>
  <si>
    <t>компонент на холодную воду, руб/куб.м.</t>
  </si>
  <si>
    <t>компонент на тепловую энергию, руб/куб.м.</t>
  </si>
  <si>
    <t>тепловая энергия на подогрев холодной воды в закрытой системе с наружной сетью горячего водоснабжения</t>
  </si>
  <si>
    <t>тепловая энергия на подогрев холодной воды в закрытой системе без наружной сети горячего водоснабжения</t>
  </si>
  <si>
    <t>Общество с ограниченной ответственностью "Водоканал+"</t>
  </si>
  <si>
    <t>Муниципальное унитарное предприятие Асиновского городского поселения "Асиновский водоканал"</t>
  </si>
  <si>
    <t>Муниципальное унитарное предприятие "Рыбалово"</t>
  </si>
  <si>
    <t>общество с ограниченной ответственностью "РСО Теплогарант"</t>
  </si>
  <si>
    <t>Сумма, принимаемая экспертом, руб.</t>
  </si>
  <si>
    <t>Причина отклонений</t>
  </si>
  <si>
    <t>горячее водоснабжение в закрытой системе</t>
  </si>
  <si>
    <t>Расшифровка фактической выручки от реализации ГВС в закрытой системе горячего водоснабжения</t>
  </si>
  <si>
    <t>факт, принимаемый экспертом</t>
  </si>
  <si>
    <t>01.07-31.12</t>
  </si>
  <si>
    <t>год</t>
  </si>
  <si>
    <t>Объем реализации ГВС, куб.м.</t>
  </si>
  <si>
    <t>Тариф компонента на холодную воду, руб./куб.м.</t>
  </si>
  <si>
    <t>Тариф компонента на тепловую энергию, руб./Гкал</t>
  </si>
  <si>
    <t xml:space="preserve">Удельное количество тепловой энергии, расходуемое на подогрев 1 куб.м. горячей воды, Гкал/куб.м.
</t>
  </si>
  <si>
    <t>Расчетная выручка от реализации ГВС, руб.</t>
  </si>
  <si>
    <t>компонента на холодную воду</t>
  </si>
  <si>
    <t>компонента на тепловую энергию</t>
  </si>
  <si>
    <t>Выручка от реализации ГВС в соответствиии с расшифровкой формы №2, руб.</t>
  </si>
  <si>
    <t>Отклонение, руб.</t>
  </si>
  <si>
    <t>Месяц</t>
  </si>
  <si>
    <t>Поставщик воды</t>
  </si>
  <si>
    <t>Реквизиты счет-фактуры</t>
  </si>
  <si>
    <t>Объем покупки воды на нужды ГВС, куб.м.</t>
  </si>
  <si>
    <t>Тариф, руб./куб.м.</t>
  </si>
  <si>
    <t>Стоимость покупки воды на нужды ГВС, руб.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</si>
  <si>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</si>
  <si>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</si>
  <si>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</si>
  <si>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</si>
  <si>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</si>
  <si>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</si>
  <si>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</si>
  <si>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</si>
  <si>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</si>
  <si>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</si>
  <si>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</si>
  <si>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</si>
  <si>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год:</t>
  </si>
  <si>
    <t>1 полугодие</t>
  </si>
  <si>
    <t>2 полугодие</t>
  </si>
  <si>
    <t>Расходы на покупку воды для нужд ГВС у сторонних организаций</t>
  </si>
  <si>
    <t>По данным организации</t>
  </si>
  <si>
    <t>Принимается экспертом</t>
  </si>
  <si>
    <t xml:space="preserve"> </t>
  </si>
  <si>
    <t>общество с ограниченной ответственностью "Водоснабжение"</t>
  </si>
  <si>
    <t>акционерное общество "Транснефть-Западная Сибирь"</t>
  </si>
  <si>
    <t xml:space="preserve"> акционерное общество "Транснефть-Сибирь"</t>
  </si>
  <si>
    <t>общество с ограниченной ответственностью "Бакчартеплосети"</t>
  </si>
  <si>
    <t xml:space="preserve">7002020291
</t>
  </si>
  <si>
    <t>муниципальное унитарное предприятие Асиновского городского поселения "Энергия-Т1"</t>
  </si>
  <si>
    <t>муниципальное унитарное предприятие Асиновского городского поселения "Энергия-Т2"</t>
  </si>
  <si>
    <t xml:space="preserve">7002020333
</t>
  </si>
  <si>
    <t>муниципальное унитарное предприятие Асиновского городского поселения "Энергия-Т3"</t>
  </si>
  <si>
    <t xml:space="preserve">7002020340
</t>
  </si>
  <si>
    <t>Гиперссылка на подтверждающие документы</t>
  </si>
  <si>
    <t>Упрощенная, 5% НДС</t>
  </si>
  <si>
    <t>Упрощенная, 0% НДС</t>
  </si>
  <si>
    <t>Упрощенная, 7% НДС</t>
  </si>
  <si>
    <t>2025</t>
  </si>
  <si>
    <t>Сведения об установленных тарифах на 2025 год</t>
  </si>
  <si>
    <t>Общая, 22% НДС</t>
  </si>
  <si>
    <t>ВСЕГО по тарифу за 2025 год</t>
  </si>
  <si>
    <t>1-е полугодие 2025 года</t>
  </si>
  <si>
    <t>2-е полугодие 2025 года</t>
  </si>
  <si>
    <t>Отчёт по бухгалтерской форме № 2 за 2025 год  с детализацией по видам деятельности</t>
  </si>
  <si>
    <t>Информация о лабораторных исследованиях горячей воды за 2025 год</t>
  </si>
  <si>
    <t>2025 год</t>
  </si>
  <si>
    <t>I. Отчет о выполнении производственной программы за 2025 год</t>
  </si>
  <si>
    <t>Сумма за 2025 год, тыс.руб</t>
  </si>
  <si>
    <t>Объем за 2025 год, тыс. куб.м.</t>
  </si>
  <si>
    <t>Значение за 2025 год</t>
  </si>
  <si>
    <t>Муниципальное унитарное предприятие Томского района "Технополигон"</t>
  </si>
  <si>
    <t>Муниципальное унитарное предприятие "Жилищное коммунальное хозяйство Октябрьское"</t>
  </si>
  <si>
    <t>Общество с ограниченной ответственностью "Теплоинвест"</t>
  </si>
  <si>
    <t>Муниципальное казенное предприятие Асиновского городского поселения "Асиновский единый ресурсный центр"</t>
  </si>
  <si>
    <t>Общество с ограниченной ответственностью "ТеплоМакс"</t>
  </si>
  <si>
    <t>Открытое акционерное общество Финансово-строительная компания "ГазХимстройИнвест"</t>
  </si>
  <si>
    <t>Областное государственное автономное учреждение "Дом социального обслуживания "ЗАБОТА"</t>
  </si>
  <si>
    <t>Областное государственное автономное учреждение "Дом-интернат для престарелых и инвалидов "Лесная дача"</t>
  </si>
  <si>
    <t>Муниципальное казенное предприятие "Новые коммунальные системы"</t>
  </si>
  <si>
    <t>Общество с ограниченной ответственность "Западная Тепловая Компания"</t>
  </si>
  <si>
    <t>Общество с ограниченной ответственностью "Колпашевская тепловая компания"</t>
  </si>
  <si>
    <t>Общество с ограниченной ответственностью "КП "Ключи"</t>
  </si>
  <si>
    <t>Муниципальное унитарное предприятие "Ресурс"</t>
  </si>
  <si>
    <t>Общество с ограниченной ответственностью "Северная Тепловая Компания"</t>
  </si>
  <si>
    <t>Общество с ограниченной ответственностью "Сетевая компания ТДСК"</t>
  </si>
  <si>
    <t>Общество с ограниченной ответственностью "Стрежевой теплоэнергоснабжение"</t>
  </si>
  <si>
    <t>Муниципальное казенное предприятие ЗАТО Северск "Самусьский водоканал"</t>
  </si>
  <si>
    <t>Муниципальное унитарное предприятие Корниловского сельского поселения Томского района "Служба коммунального хозяйства"</t>
  </si>
  <si>
    <t>Муниципальное унитарное предприятие "Норма плюс"</t>
  </si>
  <si>
    <t>Унитарное муниципальное предприятие города Томска "Муниципальная ресурсоснабжающая компания"</t>
  </si>
  <si>
    <t>Муниципальное унитарное предприятие "Мирный"</t>
  </si>
  <si>
    <t>Общество с ограниченной ответственностью "Энергонефть Томск"</t>
  </si>
  <si>
    <t>Муниципальное казенное предприятие "Тепловодоснабжение" Алескандровского сельского поселения</t>
  </si>
  <si>
    <t>Муниципальное унитарное предприятие "Кедровское жилищно-коммунальное хозяйство"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</si>
</sst>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* #,##0\ &quot;₽&quot;_-;\-* #,##0\ &quot;₽&quot;_-;_-* &quot;-&quot;\ &quot;₽&quot;_-;_-@_-"/>
    <numFmt numFmtId="41" formatCode="_-* #,##0_-;\-* #,##0_-;_-* &quot;-&quot;_-;_-@_-"/>
    <numFmt numFmtId="164" formatCode="#,##0.0"/>
    <numFmt numFmtId="165" formatCode="&quot;$&quot;#,##0_);[Red]\(&quot;$&quot;#,##0\)"/>
    <numFmt numFmtId="166" formatCode="_-* #,##0.00[$€-1]_-;\-* #,##0.00[$€-1]_-;_-* &quot;-&quot;??[$€-1]_-"/>
    <numFmt numFmtId="167" formatCode="_-* #,##0\ _р_._-;\-* #,##0\ _р_._-;_-* &quot;-&quot;\ _р_._-;_-@_-"/>
  </numFmts>
  <fonts count="104">
    <font>
      <sz val="12"/>
      <name val="Times New Roman"/>
      <family val="1"/>
      <charset val="204"/>
    </font>
    <font>
      <sz val="12"/>
      <name val="Times New Roman Cyr"/>
      <charset val="204"/>
    </font>
    <font>
      <b/>
      <sz val="12"/>
      <name val="Times New Roman Cyr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 Cyr"/>
      <charset val="204"/>
    </font>
    <font>
      <b/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10"/>
      <name val="Helv"/>
    </font>
    <font>
      <sz val="10"/>
      <name val="MS Sans Serif"/>
      <family val="2"/>
      <charset val="204"/>
    </font>
    <font>
      <sz val="8"/>
      <name val="Helv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u/>
      <sz val="10"/>
      <color indexed="12"/>
      <name val="Arial Cyr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name val="Palatino"/>
      <family val="1"/>
    </font>
    <font>
      <u/>
      <sz val="10"/>
      <color indexed="36"/>
      <name val="Arial Cyr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6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1"/>
      <name val="Times New Roman CYR"/>
      <charset val="204"/>
    </font>
    <font>
      <b/>
      <sz val="10"/>
      <name val="Times New Roman Cyr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11"/>
      <color theme="1"/>
      <name val="Times New Roman"/>
      <family val="2"/>
      <charset val="204"/>
      <scheme val="minor"/>
    </font>
    <font>
      <sz val="11"/>
      <color theme="0"/>
      <name val="Times New Roman"/>
      <family val="2"/>
      <charset val="204"/>
      <scheme val="minor"/>
    </font>
    <font>
      <u/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  <scheme val="minor"/>
    </font>
    <font>
      <sz val="16"/>
      <name val="Times New Roman"/>
      <family val="1"/>
      <charset val="204"/>
      <scheme val="minor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8"/>
      <color theme="3"/>
      <name val="Arial"/>
      <family val="2"/>
      <charset val="204"/>
      <scheme val="major"/>
    </font>
    <font>
      <b/>
      <sz val="15"/>
      <color theme="3"/>
      <name val="Times New Roman"/>
      <family val="2"/>
      <charset val="204"/>
      <scheme val="minor"/>
    </font>
    <font>
      <b/>
      <sz val="13"/>
      <color theme="3"/>
      <name val="Times New Roman"/>
      <family val="2"/>
      <charset val="204"/>
      <scheme val="minor"/>
    </font>
    <font>
      <b/>
      <sz val="11"/>
      <color theme="3"/>
      <name val="Times New Roman"/>
      <family val="2"/>
      <charset val="204"/>
      <scheme val="minor"/>
    </font>
    <font>
      <sz val="11"/>
      <color rgb="FF006100"/>
      <name val="Times New Roman"/>
      <family val="2"/>
      <charset val="204"/>
      <scheme val="minor"/>
    </font>
    <font>
      <sz val="11"/>
      <color rgb="FF9C0006"/>
      <name val="Times New Roman"/>
      <family val="2"/>
      <charset val="204"/>
      <scheme val="minor"/>
    </font>
    <font>
      <sz val="11"/>
      <color rgb="FF9C6500"/>
      <name val="Times New Roman"/>
      <family val="2"/>
      <charset val="204"/>
      <scheme val="minor"/>
    </font>
    <font>
      <b/>
      <sz val="11"/>
      <color rgb="FF3F3F3F"/>
      <name val="Times New Roman"/>
      <family val="2"/>
      <charset val="204"/>
      <scheme val="minor"/>
    </font>
    <font>
      <b/>
      <sz val="11"/>
      <color rgb="FFFA7D00"/>
      <name val="Times New Roman"/>
      <family val="2"/>
      <charset val="204"/>
      <scheme val="minor"/>
    </font>
    <font>
      <sz val="11"/>
      <color rgb="FFFA7D00"/>
      <name val="Times New Roman"/>
      <family val="2"/>
      <charset val="204"/>
      <scheme val="minor"/>
    </font>
    <font>
      <b/>
      <sz val="11"/>
      <color theme="0"/>
      <name val="Times New Roman"/>
      <family val="2"/>
      <charset val="204"/>
      <scheme val="minor"/>
    </font>
    <font>
      <i/>
      <sz val="11"/>
      <color rgb="FF7F7F7F"/>
      <name val="Times New Roman"/>
      <family val="2"/>
      <charset val="204"/>
      <scheme val="minor"/>
    </font>
    <font>
      <b/>
      <sz val="11"/>
      <color theme="1"/>
      <name val="Times New Roman"/>
      <family val="2"/>
      <charset val="204"/>
      <scheme val="minor"/>
    </font>
    <font>
      <b/>
      <sz val="10"/>
      <color rgb="FFFF0000"/>
      <name val="Times New Roman CYR"/>
      <charset val="204"/>
    </font>
    <font>
      <sz val="12"/>
      <name val="Times New Roman"/>
      <family val="1"/>
      <charset val="204"/>
      <scheme val="minor"/>
    </font>
    <font>
      <b/>
      <sz val="12"/>
      <name val="Times New Roman"/>
      <family val="1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name val="Times New Roman Cyr"/>
      <family val="1"/>
      <charset val="204"/>
    </font>
    <font>
      <b/>
      <sz val="16"/>
      <name val="Times New Roman CYR"/>
      <charset val="204"/>
    </font>
    <font>
      <b/>
      <sz val="10"/>
      <name val="Times New Roman CYR"/>
      <family val="1"/>
      <charset val="204"/>
    </font>
    <font>
      <b/>
      <sz val="14"/>
      <name val="Times New Roman CYR"/>
      <charset val="204"/>
    </font>
    <font>
      <sz val="10"/>
      <color rgb="FFFF0000"/>
      <name val="Times New Roman Cyr"/>
      <family val="1"/>
      <charset val="204"/>
    </font>
    <font>
      <sz val="14"/>
      <name val="Times New Roman Cyr"/>
      <family val="1"/>
      <charset val="204"/>
    </font>
    <font>
      <b/>
      <sz val="16"/>
      <color rgb="FFFF0000"/>
      <name val="Times New Roman CYR"/>
      <charset val="204"/>
    </font>
    <font>
      <b/>
      <sz val="14"/>
      <color rgb="FFFF0000"/>
      <name val="Times New Roman CYR"/>
      <charset val="204"/>
    </font>
    <font>
      <sz val="10"/>
      <color theme="1"/>
      <name val="Times New Roman Cyr"/>
      <family val="1"/>
      <charset val="204"/>
    </font>
    <font>
      <b/>
      <sz val="10"/>
      <color theme="1"/>
      <name val="Times New Roman Cyr"/>
      <family val="1"/>
      <charset val="204"/>
    </font>
    <font>
      <b/>
      <sz val="12"/>
      <color theme="1"/>
      <name val="Times New Roman Cyr"/>
      <family val="1"/>
      <charset val="204"/>
    </font>
    <font>
      <b/>
      <sz val="14"/>
      <color theme="1"/>
      <name val="Times New Roman Cyr"/>
      <family val="1"/>
      <charset val="204"/>
    </font>
    <font>
      <b/>
      <sz val="11"/>
      <color theme="1"/>
      <name val="Times New Roman Cyr"/>
      <family val="1"/>
      <charset val="204"/>
    </font>
    <font>
      <sz val="11"/>
      <color theme="1"/>
      <name val="Times New Roman Cyr"/>
      <charset val="204"/>
    </font>
    <font>
      <sz val="11"/>
      <color theme="1"/>
      <name val="Times New Roman Cyr"/>
      <family val="1"/>
      <charset val="204"/>
    </font>
    <font>
      <sz val="11"/>
      <name val="Times New Roman CYR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name val="Times New Roman Cyr"/>
      <family val="1"/>
      <charset val="204"/>
    </font>
    <font>
      <i/>
      <sz val="12"/>
      <color theme="1"/>
      <name val="Times New Roman"/>
      <family val="1"/>
      <charset val="204"/>
    </font>
    <font>
      <b/>
      <sz val="14"/>
      <color rgb="FFFF0000"/>
      <name val="Times New Roman Cyr"/>
      <family val="1"/>
      <charset val="204"/>
    </font>
    <font>
      <sz val="10"/>
      <color theme="1"/>
      <name val="Times New Roman Cyr"/>
      <charset val="204"/>
    </font>
    <font>
      <b/>
      <sz val="14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20"/>
      <color rgb="FFFF0000"/>
      <name val="Times New Roman"/>
      <family val="1"/>
      <charset val="204"/>
    </font>
    <font>
      <b/>
      <sz val="20"/>
      <color rgb="FFFF0000"/>
      <name val="Times New Roman"/>
      <family val="1"/>
      <charset val="204"/>
      <scheme val="minor"/>
    </font>
    <font>
      <b/>
      <sz val="12"/>
      <color theme="1"/>
      <name val="Times New Roman"/>
      <family val="1"/>
      <charset val="204"/>
    </font>
    <font>
      <sz val="10"/>
      <name val="Helv"/>
      <charset val="204"/>
    </font>
    <font>
      <b/>
      <sz val="16"/>
      <color theme="1"/>
      <name val="Times New Roman"/>
      <family val="1"/>
      <charset val="204"/>
    </font>
    <font>
      <sz val="8"/>
      <color rgb="FF000000"/>
      <name val="Tahoma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b/>
      <sz val="11"/>
      <color rgb="FFFF0000"/>
      <name val="Times New Roman CYR"/>
      <charset val="204"/>
    </font>
    <font>
      <i/>
      <sz val="9"/>
      <color rgb="FFFF0000"/>
      <name val="Times New Roman"/>
      <family val="1"/>
      <charset val="204"/>
    </font>
    <font>
      <sz val="16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b/>
      <u/>
      <sz val="12"/>
      <color indexed="62"/>
      <name val="Tahoma"/>
      <family val="2"/>
      <charset val="204"/>
    </font>
    <font>
      <sz val="6"/>
      <name val="Times New Roman"/>
      <family val="1"/>
      <charset val="204"/>
    </font>
    <font>
      <sz val="6"/>
      <name val="Times New Roman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lightDown">
        <fgColor indexed="22"/>
        <bgColor rgb="FFCCFFCC"/>
      </patternFill>
    </fill>
    <fill>
      <patternFill patternType="lightDown">
        <fgColor indexed="22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/>
    <xf numFmtId="0" fontId="8" fillId="0" borderId="0"/>
    <xf numFmtId="165" fontId="9" fillId="0" borderId="0" applyFont="0" applyFill="0" applyBorder="0" applyAlignment="0" applyProtection="0"/>
    <xf numFmtId="0" fontId="17" fillId="0" borderId="0" applyFill="0" applyBorder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  <xf numFmtId="0" fontId="10" fillId="0" borderId="0"/>
    <xf numFmtId="0" fontId="17" fillId="0" borderId="0" applyFill="0" applyBorder="0" applyProtection="0">
      <alignment vertical="center"/>
    </xf>
    <xf numFmtId="0" fontId="17" fillId="0" borderId="0" applyFill="0" applyBorder="0" applyProtection="0">
      <alignment vertical="center"/>
    </xf>
    <xf numFmtId="0" fontId="3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6" applyNumberFormat="0" applyFill="0" applyAlignment="0" applyProtection="0"/>
    <xf numFmtId="0" fontId="41" fillId="0" borderId="17" applyNumberFormat="0" applyFill="0" applyAlignment="0" applyProtection="0"/>
    <xf numFmtId="0" fontId="42" fillId="0" borderId="18" applyNumberFormat="0" applyFill="0" applyAlignment="0" applyProtection="0"/>
    <xf numFmtId="0" fontId="42" fillId="0" borderId="0" applyNumberFormat="0" applyFill="0" applyBorder="0" applyAlignment="0" applyProtection="0"/>
    <xf numFmtId="0" fontId="43" fillId="8" borderId="0" applyNumberFormat="0" applyBorder="0" applyAlignment="0" applyProtection="0"/>
    <xf numFmtId="0" fontId="44" fillId="9" borderId="0" applyNumberFormat="0" applyBorder="0" applyAlignment="0" applyProtection="0"/>
    <xf numFmtId="0" fontId="45" fillId="10" borderId="0" applyNumberFormat="0" applyBorder="0" applyAlignment="0" applyProtection="0"/>
    <xf numFmtId="0" fontId="46" fillId="11" borderId="19" applyNumberFormat="0" applyAlignment="0" applyProtection="0"/>
    <xf numFmtId="0" fontId="47" fillId="11" borderId="15" applyNumberFormat="0" applyAlignment="0" applyProtection="0"/>
    <xf numFmtId="0" fontId="48" fillId="0" borderId="20" applyNumberFormat="0" applyFill="0" applyAlignment="0" applyProtection="0"/>
    <xf numFmtId="0" fontId="49" fillId="12" borderId="21" applyNumberFormat="0" applyAlignment="0" applyProtection="0"/>
    <xf numFmtId="0" fontId="37" fillId="0" borderId="0" applyNumberFormat="0" applyFill="0" applyBorder="0" applyAlignment="0" applyProtection="0"/>
    <xf numFmtId="0" fontId="15" fillId="13" borderId="22" applyNumberFormat="0" applyFont="0" applyAlignment="0" applyProtection="0"/>
    <xf numFmtId="0" fontId="50" fillId="0" borderId="0" applyNumberFormat="0" applyFill="0" applyBorder="0" applyAlignment="0" applyProtection="0"/>
    <xf numFmtId="0" fontId="51" fillId="0" borderId="23" applyNumberFormat="0" applyFill="0" applyAlignment="0" applyProtection="0"/>
    <xf numFmtId="0" fontId="31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1" fillId="25" borderId="0" applyNumberFormat="0" applyBorder="0" applyAlignment="0" applyProtection="0"/>
    <xf numFmtId="0" fontId="30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34" borderId="0" applyNumberFormat="0" applyBorder="0" applyAlignment="0" applyProtection="0"/>
    <xf numFmtId="166" fontId="8" fillId="0" borderId="0"/>
    <xf numFmtId="0" fontId="85" fillId="0" borderId="0"/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38" fontId="12" fillId="0" borderId="0">
      <alignment vertical="top"/>
    </xf>
    <xf numFmtId="0" fontId="85" fillId="0" borderId="0"/>
    <xf numFmtId="0" fontId="8" fillId="0" borderId="0"/>
    <xf numFmtId="167" fontId="11" fillId="0" borderId="0" applyFont="0" applyFill="0" applyBorder="0" applyAlignment="0" applyProtection="0"/>
    <xf numFmtId="41" fontId="15" fillId="0" borderId="0" applyFont="0" applyFill="0" applyBorder="0" applyAlignment="0" applyProtection="0"/>
    <xf numFmtId="42" fontId="15" fillId="0" borderId="0" applyFont="0" applyFill="0" applyBorder="0" applyAlignment="0" applyProtection="0"/>
  </cellStyleXfs>
  <cellXfs count="533">
    <xf numFmtId="0" fontId="0" fillId="0" borderId="0" xfId="0"/>
    <xf numFmtId="0" fontId="6" fillId="37" borderId="1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 wrapText="1"/>
    </xf>
    <xf numFmtId="49" fontId="6" fillId="4" borderId="0" xfId="0" applyNumberFormat="1" applyFont="1" applyFill="1" applyBorder="1" applyAlignment="1" applyProtection="1">
      <alignment horizontal="center" vertical="center" wrapText="1"/>
    </xf>
    <xf numFmtId="0" fontId="6" fillId="4" borderId="0" xfId="0" applyNumberFormat="1" applyFont="1" applyFill="1" applyBorder="1" applyAlignment="1" applyProtection="1">
      <alignment horizontal="center" vertical="center" wrapText="1"/>
    </xf>
    <xf numFmtId="0" fontId="6" fillId="4" borderId="1" xfId="0" applyNumberFormat="1" applyFont="1" applyFill="1" applyBorder="1" applyAlignment="1" applyProtection="1">
      <alignment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vertical="center" wrapText="1"/>
    </xf>
    <xf numFmtId="0" fontId="0" fillId="0" borderId="0" xfId="0" applyAlignment="1">
      <alignment horizontal="right"/>
    </xf>
    <xf numFmtId="0" fontId="0" fillId="0" borderId="0" xfId="0"/>
    <xf numFmtId="0" fontId="4" fillId="0" borderId="0" xfId="0" applyFont="1"/>
    <xf numFmtId="0" fontId="15" fillId="0" borderId="0" xfId="0" applyFont="1" applyProtection="1">
      <protection locked="0"/>
    </xf>
    <xf numFmtId="0" fontId="0" fillId="0" borderId="0" xfId="0" applyProtection="1"/>
    <xf numFmtId="0" fontId="0" fillId="0" borderId="0" xfId="0" applyProtection="1">
      <protection locked="0"/>
    </xf>
    <xf numFmtId="0" fontId="15" fillId="0" borderId="0" xfId="0" applyFont="1" applyFill="1" applyProtection="1">
      <protection locked="0"/>
    </xf>
    <xf numFmtId="0" fontId="0" fillId="0" borderId="0" xfId="0" applyProtection="1"/>
    <xf numFmtId="0" fontId="15" fillId="0" borderId="0" xfId="0" applyFont="1" applyFill="1" applyBorder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5" fillId="0" borderId="0" xfId="0" applyFont="1" applyProtection="1"/>
    <xf numFmtId="0" fontId="19" fillId="4" borderId="9" xfId="0" applyFont="1" applyFill="1" applyBorder="1" applyAlignment="1" applyProtection="1">
      <alignment vertical="center" wrapText="1"/>
    </xf>
    <xf numFmtId="0" fontId="0" fillId="0" borderId="0" xfId="0" applyFont="1" applyProtection="1">
      <protection locked="0"/>
    </xf>
    <xf numFmtId="0" fontId="0" fillId="0" borderId="0" xfId="0" applyAlignment="1" applyProtection="1">
      <protection locked="0"/>
    </xf>
    <xf numFmtId="49" fontId="4" fillId="7" borderId="1" xfId="0" applyNumberFormat="1" applyFont="1" applyFill="1" applyBorder="1" applyAlignment="1" applyProtection="1">
      <alignment horizontal="left" vertical="center" wrapText="1" indent="1"/>
    </xf>
    <xf numFmtId="49" fontId="15" fillId="7" borderId="1" xfId="0" applyNumberFormat="1" applyFont="1" applyFill="1" applyBorder="1" applyAlignment="1" applyProtection="1">
      <alignment horizontal="left" vertical="center" wrapText="1" indent="1"/>
    </xf>
    <xf numFmtId="49" fontId="4" fillId="7" borderId="13" xfId="0" applyNumberFormat="1" applyFont="1" applyFill="1" applyBorder="1" applyAlignment="1" applyProtection="1">
      <alignment vertical="center" wrapText="1"/>
    </xf>
    <xf numFmtId="49" fontId="0" fillId="7" borderId="1" xfId="0" applyNumberFormat="1" applyFont="1" applyFill="1" applyBorder="1" applyAlignment="1" applyProtection="1">
      <alignment horizontal="left" vertical="center" wrapText="1" indent="1"/>
    </xf>
    <xf numFmtId="1" fontId="87" fillId="0" borderId="0" xfId="0" applyNumberFormat="1" applyFont="1" applyFill="1" applyBorder="1" applyAlignment="1">
      <alignment horizontal="left" vertical="center"/>
    </xf>
    <xf numFmtId="0" fontId="0" fillId="0" borderId="0" xfId="0" applyBorder="1"/>
    <xf numFmtId="1" fontId="87" fillId="0" borderId="0" xfId="0" applyNumberFormat="1" applyFont="1" applyFill="1" applyBorder="1" applyAlignment="1">
      <alignment horizontal="left" vertical="center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0" fontId="21" fillId="0" borderId="0" xfId="0" applyFont="1" applyFill="1" applyBorder="1" applyAlignment="1" applyProtection="1">
      <alignment horizontal="center" vertical="center" wrapText="1" shrinkToFit="1"/>
      <protection locked="0"/>
    </xf>
    <xf numFmtId="49" fontId="13" fillId="4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1" fontId="13" fillId="4" borderId="6" xfId="0" applyNumberFormat="1" applyFont="1" applyFill="1" applyBorder="1" applyAlignment="1" applyProtection="1">
      <alignment horizontal="center" vertical="center" wrapText="1"/>
    </xf>
    <xf numFmtId="49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19" fillId="0" borderId="0" xfId="0" applyFont="1" applyProtection="1"/>
    <xf numFmtId="0" fontId="72" fillId="0" borderId="0" xfId="0" applyFont="1" applyProtection="1"/>
    <xf numFmtId="0" fontId="72" fillId="7" borderId="1" xfId="0" applyFont="1" applyFill="1" applyBorder="1" applyProtection="1"/>
    <xf numFmtId="4" fontId="26" fillId="7" borderId="1" xfId="0" applyNumberFormat="1" applyFont="1" applyFill="1" applyBorder="1" applyAlignment="1" applyProtection="1">
      <alignment horizontal="center"/>
    </xf>
    <xf numFmtId="4" fontId="72" fillId="7" borderId="1" xfId="0" applyNumberFormat="1" applyFont="1" applyFill="1" applyBorder="1" applyAlignment="1" applyProtection="1">
      <alignment horizontal="center"/>
    </xf>
    <xf numFmtId="0" fontId="26" fillId="7" borderId="1" xfId="0" applyFont="1" applyFill="1" applyBorder="1" applyProtection="1"/>
    <xf numFmtId="164" fontId="72" fillId="0" borderId="0" xfId="0" applyNumberFormat="1" applyFont="1" applyProtection="1"/>
    <xf numFmtId="0" fontId="72" fillId="0" borderId="0" xfId="0" applyFont="1" applyProtection="1">
      <protection locked="0"/>
    </xf>
    <xf numFmtId="0" fontId="62" fillId="0" borderId="0" xfId="0" applyFont="1" applyAlignment="1" applyProtection="1">
      <alignment horizontal="left"/>
      <protection locked="0"/>
    </xf>
    <xf numFmtId="0" fontId="58" fillId="0" borderId="0" xfId="0" applyFont="1" applyAlignment="1" applyProtection="1">
      <alignment horizontal="center" vertical="center" wrapText="1"/>
      <protection locked="0"/>
    </xf>
    <xf numFmtId="164" fontId="72" fillId="0" borderId="0" xfId="0" applyNumberFormat="1" applyFont="1" applyProtection="1">
      <protection locked="0"/>
    </xf>
    <xf numFmtId="0" fontId="26" fillId="0" borderId="0" xfId="0" applyFont="1" applyAlignment="1" applyProtection="1">
      <alignment horizontal="center" vertical="center" wrapText="1"/>
      <protection locked="0"/>
    </xf>
    <xf numFmtId="0" fontId="27" fillId="0" borderId="0" xfId="0" applyFont="1" applyAlignment="1" applyProtection="1">
      <alignment horizontal="center" vertical="center" wrapText="1"/>
      <protection locked="0"/>
    </xf>
    <xf numFmtId="0" fontId="26" fillId="0" borderId="0" xfId="0" applyFont="1" applyProtection="1">
      <protection locked="0"/>
    </xf>
    <xf numFmtId="0" fontId="57" fillId="0" borderId="0" xfId="0" applyFont="1" applyProtection="1"/>
    <xf numFmtId="0" fontId="52" fillId="0" borderId="0" xfId="0" applyFont="1" applyFill="1" applyBorder="1" applyProtection="1"/>
    <xf numFmtId="0" fontId="57" fillId="0" borderId="0" xfId="0" applyFont="1" applyAlignment="1" applyProtection="1">
      <alignment horizontal="center"/>
    </xf>
    <xf numFmtId="0" fontId="57" fillId="0" borderId="1" xfId="0" applyFont="1" applyBorder="1" applyProtection="1"/>
    <xf numFmtId="0" fontId="2" fillId="7" borderId="1" xfId="0" applyFont="1" applyFill="1" applyBorder="1" applyAlignment="1" applyProtection="1"/>
    <xf numFmtId="0" fontId="59" fillId="7" borderId="1" xfId="0" applyFont="1" applyFill="1" applyBorder="1" applyProtection="1"/>
    <xf numFmtId="0" fontId="59" fillId="0" borderId="0" xfId="0" applyFont="1" applyFill="1" applyBorder="1" applyProtection="1"/>
    <xf numFmtId="0" fontId="59" fillId="0" borderId="0" xfId="0" applyFont="1" applyFill="1" applyProtection="1"/>
    <xf numFmtId="4" fontId="65" fillId="7" borderId="1" xfId="0" applyNumberFormat="1" applyFont="1" applyFill="1" applyBorder="1" applyAlignment="1" applyProtection="1">
      <alignment horizontal="center"/>
    </xf>
    <xf numFmtId="0" fontId="57" fillId="0" borderId="0" xfId="0" applyFont="1" applyFill="1" applyBorder="1" applyProtection="1"/>
    <xf numFmtId="0" fontId="27" fillId="0" borderId="0" xfId="0" applyFont="1" applyFill="1" applyBorder="1" applyProtection="1"/>
    <xf numFmtId="0" fontId="27" fillId="0" borderId="0" xfId="0" applyFont="1" applyFill="1" applyProtection="1"/>
    <xf numFmtId="0" fontId="52" fillId="7" borderId="1" xfId="0" applyFont="1" applyFill="1" applyBorder="1" applyProtection="1"/>
    <xf numFmtId="0" fontId="52" fillId="7" borderId="1" xfId="0" applyFont="1" applyFill="1" applyBorder="1" applyAlignment="1" applyProtection="1">
      <alignment horizontal="center"/>
    </xf>
    <xf numFmtId="4" fontId="52" fillId="7" borderId="1" xfId="0" applyNumberFormat="1" applyFont="1" applyFill="1" applyBorder="1" applyAlignment="1" applyProtection="1">
      <alignment horizontal="center"/>
    </xf>
    <xf numFmtId="0" fontId="67" fillId="7" borderId="1" xfId="0" applyFont="1" applyFill="1" applyBorder="1" applyAlignment="1" applyProtection="1"/>
    <xf numFmtId="0" fontId="69" fillId="7" borderId="1" xfId="0" applyFont="1" applyFill="1" applyBorder="1" applyAlignment="1" applyProtection="1"/>
    <xf numFmtId="4" fontId="71" fillId="7" borderId="1" xfId="0" applyNumberFormat="1" applyFont="1" applyFill="1" applyBorder="1" applyAlignment="1" applyProtection="1">
      <alignment horizontal="center"/>
    </xf>
    <xf numFmtId="4" fontId="70" fillId="7" borderId="1" xfId="0" applyNumberFormat="1" applyFont="1" applyFill="1" applyBorder="1" applyAlignment="1" applyProtection="1">
      <alignment horizontal="center"/>
    </xf>
    <xf numFmtId="0" fontId="2" fillId="7" borderId="1" xfId="0" applyFont="1" applyFill="1" applyBorder="1" applyProtection="1"/>
    <xf numFmtId="0" fontId="67" fillId="7" borderId="1" xfId="0" applyFont="1" applyFill="1" applyBorder="1" applyProtection="1"/>
    <xf numFmtId="0" fontId="66" fillId="7" borderId="1" xfId="0" applyFont="1" applyFill="1" applyBorder="1" applyAlignment="1" applyProtection="1">
      <alignment horizontal="center"/>
    </xf>
    <xf numFmtId="4" fontId="69" fillId="7" borderId="1" xfId="0" applyNumberFormat="1" applyFont="1" applyFill="1" applyBorder="1" applyAlignment="1" applyProtection="1">
      <alignment horizontal="center"/>
    </xf>
    <xf numFmtId="0" fontId="65" fillId="0" borderId="1" xfId="0" applyFont="1" applyBorder="1" applyProtection="1"/>
    <xf numFmtId="0" fontId="78" fillId="7" borderId="1" xfId="0" applyFont="1" applyFill="1" applyBorder="1" applyAlignment="1" applyProtection="1">
      <alignment horizontal="center"/>
    </xf>
    <xf numFmtId="0" fontId="5" fillId="0" borderId="0" xfId="0" applyFont="1" applyProtection="1"/>
    <xf numFmtId="0" fontId="57" fillId="0" borderId="1" xfId="0" applyFont="1" applyBorder="1" applyAlignment="1" applyProtection="1">
      <alignment horizontal="center"/>
    </xf>
    <xf numFmtId="0" fontId="57" fillId="0" borderId="0" xfId="0" applyFont="1" applyProtection="1">
      <protection locked="0"/>
    </xf>
    <xf numFmtId="0" fontId="52" fillId="0" borderId="0" xfId="0" applyFont="1" applyFill="1" applyBorder="1" applyProtection="1">
      <protection locked="0"/>
    </xf>
    <xf numFmtId="0" fontId="57" fillId="0" borderId="0" xfId="0" applyFont="1" applyAlignment="1" applyProtection="1">
      <alignment horizontal="center"/>
      <protection locked="0"/>
    </xf>
    <xf numFmtId="0" fontId="57" fillId="6" borderId="1" xfId="0" applyFont="1" applyFill="1" applyBorder="1" applyAlignment="1" applyProtection="1">
      <alignment horizontal="center"/>
      <protection locked="0"/>
    </xf>
    <xf numFmtId="0" fontId="57" fillId="6" borderId="1" xfId="0" applyFont="1" applyFill="1" applyBorder="1" applyProtection="1">
      <protection locked="0"/>
    </xf>
    <xf numFmtId="0" fontId="59" fillId="0" borderId="0" xfId="0" applyFont="1" applyFill="1" applyBorder="1" applyProtection="1">
      <protection locked="0"/>
    </xf>
    <xf numFmtId="0" fontId="57" fillId="0" borderId="0" xfId="0" applyFont="1" applyFill="1" applyBorder="1" applyProtection="1">
      <protection locked="0"/>
    </xf>
    <xf numFmtId="0" fontId="27" fillId="0" borderId="0" xfId="0" applyFont="1" applyFill="1" applyBorder="1" applyProtection="1">
      <protection locked="0"/>
    </xf>
    <xf numFmtId="0" fontId="5" fillId="0" borderId="0" xfId="0" applyFont="1" applyProtection="1">
      <protection locked="0"/>
    </xf>
    <xf numFmtId="4" fontId="4" fillId="7" borderId="1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>
      <protection locked="0"/>
    </xf>
    <xf numFmtId="0" fontId="33" fillId="0" borderId="0" xfId="0" applyFont="1" applyProtection="1">
      <protection locked="0"/>
    </xf>
    <xf numFmtId="2" fontId="89" fillId="0" borderId="0" xfId="0" applyNumberFormat="1" applyFont="1" applyBorder="1" applyAlignment="1" applyProtection="1">
      <alignment horizontal="center" vertical="center" wrapText="1"/>
      <protection locked="0"/>
    </xf>
    <xf numFmtId="0" fontId="21" fillId="0" borderId="0" xfId="0" applyFont="1" applyBorder="1" applyAlignment="1" applyProtection="1">
      <alignment horizontal="center" vertical="center" wrapText="1"/>
      <protection locked="0"/>
    </xf>
    <xf numFmtId="4" fontId="59" fillId="0" borderId="0" xfId="0" applyNumberFormat="1" applyFont="1" applyFill="1" applyBorder="1" applyProtection="1">
      <protection locked="0"/>
    </xf>
    <xf numFmtId="0" fontId="60" fillId="0" borderId="0" xfId="0" applyFont="1" applyProtection="1">
      <protection locked="0"/>
    </xf>
    <xf numFmtId="0" fontId="16" fillId="0" borderId="0" xfId="0" applyFont="1" applyProtection="1">
      <protection locked="0"/>
    </xf>
    <xf numFmtId="4" fontId="57" fillId="0" borderId="0" xfId="0" applyNumberFormat="1" applyFont="1" applyProtection="1">
      <protection locked="0"/>
    </xf>
    <xf numFmtId="0" fontId="1" fillId="7" borderId="1" xfId="0" applyFont="1" applyFill="1" applyBorder="1" applyAlignment="1" applyProtection="1">
      <alignment horizontal="center"/>
    </xf>
    <xf numFmtId="0" fontId="6" fillId="0" borderId="6" xfId="0" applyFont="1" applyFill="1" applyBorder="1" applyAlignment="1" applyProtection="1">
      <alignment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wrapText="1"/>
    </xf>
    <xf numFmtId="0" fontId="0" fillId="0" borderId="0" xfId="0" applyFont="1" applyBorder="1" applyAlignment="1" applyProtection="1">
      <alignment vertic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wrapText="1"/>
    </xf>
    <xf numFmtId="1" fontId="0" fillId="0" borderId="0" xfId="0" applyNumberFormat="1" applyBorder="1" applyAlignment="1">
      <alignment horizontal="center"/>
    </xf>
    <xf numFmtId="0" fontId="4" fillId="0" borderId="0" xfId="0" applyFont="1" applyFill="1" applyBorder="1"/>
    <xf numFmtId="49" fontId="16" fillId="0" borderId="0" xfId="0" applyNumberFormat="1" applyFont="1" applyFill="1" applyBorder="1" applyAlignment="1" applyProtection="1">
      <alignment horizontal="left" vertical="center" wrapText="1"/>
    </xf>
    <xf numFmtId="4" fontId="36" fillId="0" borderId="0" xfId="0" applyNumberFormat="1" applyFont="1" applyFill="1" applyBorder="1" applyAlignment="1" applyProtection="1">
      <alignment horizontal="left" vertical="center"/>
    </xf>
    <xf numFmtId="4" fontId="36" fillId="0" borderId="0" xfId="0" applyNumberFormat="1" applyFont="1" applyFill="1" applyBorder="1" applyAlignment="1" applyProtection="1">
      <alignment horizontal="left" vertical="center" wrapText="1"/>
    </xf>
    <xf numFmtId="0" fontId="91" fillId="0" borderId="0" xfId="0" applyFont="1" applyAlignment="1" applyProtection="1">
      <alignment horizontal="center" vertical="center" wrapText="1"/>
      <protection locked="0"/>
    </xf>
    <xf numFmtId="4" fontId="72" fillId="6" borderId="1" xfId="0" applyNumberFormat="1" applyFont="1" applyFill="1" applyBorder="1" applyAlignment="1" applyProtection="1">
      <alignment horizontal="center"/>
      <protection locked="0"/>
    </xf>
    <xf numFmtId="0" fontId="78" fillId="7" borderId="1" xfId="0" applyFont="1" applyFill="1" applyBorder="1" applyAlignment="1" applyProtection="1">
      <alignment horizontal="center" wrapText="1"/>
    </xf>
    <xf numFmtId="4" fontId="65" fillId="6" borderId="1" xfId="0" applyNumberFormat="1" applyFont="1" applyFill="1" applyBorder="1" applyAlignment="1" applyProtection="1">
      <alignment horizontal="center"/>
      <protection locked="0"/>
    </xf>
    <xf numFmtId="4" fontId="52" fillId="7" borderId="1" xfId="0" applyNumberFormat="1" applyFont="1" applyFill="1" applyBorder="1" applyAlignment="1" applyProtection="1">
      <alignment horizontal="center" vertical="center"/>
    </xf>
    <xf numFmtId="0" fontId="67" fillId="7" borderId="1" xfId="0" applyFont="1" applyFill="1" applyBorder="1" applyAlignment="1" applyProtection="1">
      <alignment wrapText="1"/>
    </xf>
    <xf numFmtId="4" fontId="57" fillId="0" borderId="0" xfId="0" applyNumberFormat="1" applyFont="1" applyProtection="1"/>
    <xf numFmtId="49" fontId="4" fillId="7" borderId="13" xfId="0" applyNumberFormat="1" applyFont="1" applyFill="1" applyBorder="1" applyAlignment="1" applyProtection="1">
      <alignment horizontal="left" vertical="center" wrapText="1" indent="1"/>
    </xf>
    <xf numFmtId="49" fontId="4" fillId="7" borderId="13" xfId="0" applyNumberFormat="1" applyFont="1" applyFill="1" applyBorder="1" applyAlignment="1" applyProtection="1">
      <alignment horizontal="left" vertical="center" wrapText="1" indent="2"/>
    </xf>
    <xf numFmtId="0" fontId="0" fillId="7" borderId="13" xfId="0" applyNumberFormat="1" applyFont="1" applyFill="1" applyBorder="1" applyAlignment="1" applyProtection="1">
      <alignment horizontal="left" vertical="center" wrapText="1" indent="3"/>
    </xf>
    <xf numFmtId="0" fontId="15" fillId="7" borderId="13" xfId="0" applyNumberFormat="1" applyFont="1" applyFill="1" applyBorder="1" applyAlignment="1" applyProtection="1">
      <alignment horizontal="left" vertical="center" wrapText="1" indent="3"/>
    </xf>
    <xf numFmtId="49" fontId="15" fillId="7" borderId="13" xfId="0" applyNumberFormat="1" applyFont="1" applyFill="1" applyBorder="1" applyAlignment="1" applyProtection="1">
      <alignment horizontal="left" vertical="center" wrapText="1" indent="2"/>
    </xf>
    <xf numFmtId="0" fontId="15" fillId="7" borderId="13" xfId="0" applyNumberFormat="1" applyFont="1" applyFill="1" applyBorder="1" applyAlignment="1" applyProtection="1">
      <alignment horizontal="left" vertical="center" wrapText="1" indent="4"/>
    </xf>
    <xf numFmtId="49" fontId="0" fillId="38" borderId="1" xfId="0" applyNumberFormat="1" applyFont="1" applyFill="1" applyBorder="1" applyAlignment="1" applyProtection="1">
      <alignment horizontal="left" vertical="center" indent="1"/>
    </xf>
    <xf numFmtId="0" fontId="29" fillId="0" borderId="0" xfId="0" applyFont="1" applyFill="1" applyBorder="1" applyAlignment="1" applyProtection="1">
      <alignment vertical="center" wrapText="1"/>
    </xf>
    <xf numFmtId="4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78" fillId="6" borderId="1" xfId="0" applyFont="1" applyFill="1" applyBorder="1" applyAlignment="1" applyProtection="1">
      <alignment horizontal="center"/>
      <protection locked="0"/>
    </xf>
    <xf numFmtId="0" fontId="78" fillId="6" borderId="1" xfId="0" applyFont="1" applyFill="1" applyBorder="1" applyAlignment="1" applyProtection="1">
      <alignment horizontal="center" wrapText="1"/>
      <protection locked="0"/>
    </xf>
    <xf numFmtId="0" fontId="78" fillId="6" borderId="1" xfId="0" applyFont="1" applyFill="1" applyBorder="1" applyAlignment="1" applyProtection="1">
      <alignment horizontal="center" vertical="center" wrapText="1"/>
      <protection locked="0"/>
    </xf>
    <xf numFmtId="0" fontId="78" fillId="6" borderId="1" xfId="0" applyFont="1" applyFill="1" applyBorder="1" applyAlignment="1" applyProtection="1">
      <alignment horizontal="center"/>
      <protection locked="0"/>
    </xf>
    <xf numFmtId="0" fontId="78" fillId="6" borderId="1" xfId="0" applyFont="1" applyFill="1" applyBorder="1" applyProtection="1">
      <protection locked="0"/>
    </xf>
    <xf numFmtId="4" fontId="0" fillId="6" borderId="25" xfId="0" applyNumberFormat="1" applyFont="1" applyFill="1" applyBorder="1" applyAlignment="1" applyProtection="1">
      <alignment horizontal="center" vertical="center" wrapText="1"/>
      <protection locked="0"/>
    </xf>
    <xf numFmtId="4" fontId="0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Border="1" applyAlignment="1" applyProtection="1">
      <alignment vertical="center" wrapText="1"/>
      <protection locked="0"/>
    </xf>
    <xf numFmtId="0" fontId="33" fillId="7" borderId="1" xfId="0" applyFont="1" applyFill="1" applyBorder="1" applyAlignment="1" applyProtection="1">
      <alignment horizontal="center" vertical="center" wrapText="1"/>
    </xf>
    <xf numFmtId="0" fontId="27" fillId="7" borderId="1" xfId="0" applyFont="1" applyFill="1" applyBorder="1" applyAlignment="1" applyProtection="1">
      <alignment horizontal="center" vertical="center" wrapText="1"/>
    </xf>
    <xf numFmtId="0" fontId="58" fillId="0" borderId="0" xfId="0" applyFont="1" applyAlignment="1" applyProtection="1">
      <alignment horizontal="center"/>
    </xf>
    <xf numFmtId="0" fontId="19" fillId="7" borderId="1" xfId="0" applyFont="1" applyFill="1" applyBorder="1" applyAlignment="1" applyProtection="1">
      <alignment horizontal="center" vertical="center" wrapText="1"/>
    </xf>
    <xf numFmtId="0" fontId="13" fillId="0" borderId="0" xfId="0" applyFont="1" applyBorder="1" applyProtection="1"/>
    <xf numFmtId="49" fontId="16" fillId="0" borderId="0" xfId="0" applyNumberFormat="1" applyFont="1" applyFill="1" applyBorder="1" applyAlignment="1" applyProtection="1">
      <alignment horizontal="center" vertical="center" wrapText="1"/>
    </xf>
    <xf numFmtId="0" fontId="4" fillId="36" borderId="25" xfId="0" applyFont="1" applyFill="1" applyBorder="1" applyAlignment="1" applyProtection="1">
      <alignment horizontal="center"/>
    </xf>
    <xf numFmtId="1" fontId="4" fillId="7" borderId="25" xfId="0" applyNumberFormat="1" applyFont="1" applyFill="1" applyBorder="1" applyAlignment="1" applyProtection="1">
      <alignment horizontal="center" vertical="center" wrapText="1"/>
    </xf>
    <xf numFmtId="3" fontId="16" fillId="0" borderId="0" xfId="0" applyNumberFormat="1" applyFont="1" applyAlignment="1" applyProtection="1">
      <alignment horizontal="center" wrapText="1"/>
    </xf>
    <xf numFmtId="0" fontId="80" fillId="0" borderId="0" xfId="0" applyFont="1" applyAlignment="1" applyProtection="1">
      <alignment horizontal="center" vertical="center" wrapText="1"/>
    </xf>
    <xf numFmtId="0" fontId="13" fillId="0" borderId="0" xfId="0" applyFont="1" applyBorder="1" applyAlignment="1" applyProtection="1">
      <alignment vertical="center"/>
    </xf>
    <xf numFmtId="0" fontId="13" fillId="0" borderId="0" xfId="0" applyFont="1" applyBorder="1" applyProtection="1"/>
    <xf numFmtId="0" fontId="31" fillId="0" borderId="0" xfId="0" applyFont="1"/>
    <xf numFmtId="0" fontId="13" fillId="4" borderId="0" xfId="0" applyFont="1" applyFill="1" applyBorder="1" applyAlignment="1" applyProtection="1">
      <alignment vertical="center" wrapText="1"/>
      <protection locked="0"/>
    </xf>
    <xf numFmtId="0" fontId="13" fillId="0" borderId="0" xfId="0" applyFont="1" applyBorder="1" applyAlignment="1" applyProtection="1">
      <alignment vertical="center" wrapText="1"/>
      <protection locked="0"/>
    </xf>
    <xf numFmtId="0" fontId="13" fillId="4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Border="1" applyAlignment="1" applyProtection="1">
      <alignment horizontal="right" vertical="center" wrapText="1"/>
      <protection locked="0"/>
    </xf>
    <xf numFmtId="0" fontId="13" fillId="0" borderId="0" xfId="0" applyFont="1" applyAlignment="1" applyProtection="1">
      <alignment vertical="center" wrapText="1"/>
      <protection locked="0"/>
    </xf>
    <xf numFmtId="0" fontId="13" fillId="0" borderId="0" xfId="0" applyFont="1" applyFill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13" fillId="4" borderId="5" xfId="0" applyFont="1" applyFill="1" applyBorder="1" applyAlignment="1" applyProtection="1">
      <alignment vertical="center" wrapText="1"/>
      <protection locked="0"/>
    </xf>
    <xf numFmtId="0" fontId="13" fillId="4" borderId="8" xfId="0" applyFont="1" applyFill="1" applyBorder="1" applyAlignment="1" applyProtection="1">
      <alignment vertical="center" wrapText="1"/>
      <protection locked="0"/>
    </xf>
    <xf numFmtId="0" fontId="13" fillId="0" borderId="8" xfId="0" applyFont="1" applyBorder="1" applyProtection="1">
      <protection locked="0"/>
    </xf>
    <xf numFmtId="0" fontId="13" fillId="0" borderId="0" xfId="0" applyFont="1" applyProtection="1">
      <protection locked="0"/>
    </xf>
    <xf numFmtId="0" fontId="7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37" borderId="1" xfId="0" applyFont="1" applyFill="1" applyBorder="1" applyAlignment="1" applyProtection="1">
      <alignment horizontal="center" vertical="center" wrapText="1"/>
      <protection locked="0" hidden="1"/>
    </xf>
    <xf numFmtId="0" fontId="13" fillId="0" borderId="0" xfId="0" applyFont="1" applyFill="1" applyBorder="1" applyAlignment="1" applyProtection="1">
      <alignment vertical="center" wrapText="1"/>
      <protection locked="0"/>
    </xf>
    <xf numFmtId="2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13" fillId="0" borderId="0" xfId="0" applyNumberFormat="1" applyFont="1" applyFill="1" applyBorder="1" applyAlignment="1" applyProtection="1">
      <alignment vertical="center" wrapText="1"/>
      <protection locked="0"/>
    </xf>
    <xf numFmtId="0" fontId="13" fillId="0" borderId="0" xfId="0" applyNumberFormat="1" applyFont="1" applyFill="1" applyBorder="1" applyAlignment="1" applyProtection="1">
      <alignment vertical="center" wrapText="1"/>
      <protection locked="0"/>
    </xf>
    <xf numFmtId="2" fontId="6" fillId="7" borderId="1" xfId="0" applyNumberFormat="1" applyFont="1" applyFill="1" applyBorder="1" applyAlignment="1" applyProtection="1">
      <alignment horizontal="center" vertical="center" wrapText="1"/>
    </xf>
    <xf numFmtId="49" fontId="6" fillId="7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Protection="1"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38" fillId="0" borderId="0" xfId="0" applyFont="1" applyFill="1" applyBorder="1" applyAlignment="1" applyProtection="1">
      <alignment vertical="center" wrapText="1"/>
      <protection locked="0"/>
    </xf>
    <xf numFmtId="0" fontId="38" fillId="0" borderId="0" xfId="0" applyFont="1" applyFill="1" applyBorder="1" applyAlignment="1" applyProtection="1">
      <alignment horizontal="center" vertical="center" wrapText="1"/>
      <protection locked="0"/>
    </xf>
    <xf numFmtId="0" fontId="20" fillId="7" borderId="1" xfId="0" applyFont="1" applyFill="1" applyBorder="1" applyAlignment="1" applyProtection="1">
      <alignment horizontal="center" vertical="center" wrapText="1"/>
    </xf>
    <xf numFmtId="14" fontId="13" fillId="7" borderId="1" xfId="0" applyNumberFormat="1" applyFont="1" applyFill="1" applyBorder="1" applyAlignment="1" applyProtection="1">
      <alignment horizontal="center" vertical="center" wrapText="1"/>
    </xf>
    <xf numFmtId="0" fontId="75" fillId="0" borderId="0" xfId="0" applyFont="1" applyAlignment="1" applyProtection="1">
      <alignment horizontal="left"/>
    </xf>
    <xf numFmtId="49" fontId="77" fillId="0" borderId="0" xfId="0" applyNumberFormat="1" applyFont="1" applyAlignment="1" applyProtection="1">
      <alignment horizontal="left"/>
    </xf>
    <xf numFmtId="164" fontId="91" fillId="0" borderId="0" xfId="0" applyNumberFormat="1" applyFont="1" applyAlignment="1" applyProtection="1">
      <alignment horizontal="center"/>
    </xf>
    <xf numFmtId="0" fontId="60" fillId="0" borderId="0" xfId="0" applyFont="1" applyAlignment="1" applyProtection="1">
      <alignment horizontal="center"/>
    </xf>
    <xf numFmtId="49" fontId="64" fillId="0" borderId="0" xfId="0" applyNumberFormat="1" applyFont="1" applyAlignment="1" applyProtection="1">
      <alignment horizontal="center"/>
    </xf>
    <xf numFmtId="49" fontId="64" fillId="0" borderId="0" xfId="0" applyNumberFormat="1" applyFont="1" applyAlignment="1" applyProtection="1">
      <alignment horizontal="center"/>
    </xf>
    <xf numFmtId="0" fontId="61" fillId="0" borderId="0" xfId="0" applyFont="1" applyProtection="1"/>
    <xf numFmtId="0" fontId="0" fillId="0" borderId="0" xfId="0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</xf>
    <xf numFmtId="0" fontId="28" fillId="0" borderId="0" xfId="0" applyFont="1" applyFill="1" applyBorder="1" applyAlignment="1" applyProtection="1">
      <alignment horizontal="center"/>
    </xf>
    <xf numFmtId="49" fontId="83" fillId="0" borderId="0" xfId="0" applyNumberFormat="1" applyFont="1" applyFill="1" applyBorder="1" applyProtection="1"/>
    <xf numFmtId="0" fontId="82" fillId="0" borderId="0" xfId="0" applyFont="1" applyFill="1" applyBorder="1" applyAlignment="1" applyProtection="1">
      <alignment horizontal="left"/>
    </xf>
    <xf numFmtId="0" fontId="0" fillId="6" borderId="13" xfId="0" applyNumberFormat="1" applyFont="1" applyFill="1" applyBorder="1" applyAlignment="1" applyProtection="1">
      <alignment horizontal="left" vertical="center" wrapText="1" indent="3"/>
      <protection locked="0"/>
    </xf>
    <xf numFmtId="4" fontId="0" fillId="6" borderId="1" xfId="0" applyNumberFormat="1" applyFill="1" applyBorder="1" applyAlignment="1" applyProtection="1">
      <alignment horizontal="center"/>
      <protection locked="0"/>
    </xf>
    <xf numFmtId="49" fontId="0" fillId="6" borderId="1" xfId="0" applyNumberFormat="1" applyFont="1" applyFill="1" applyBorder="1" applyAlignment="1" applyProtection="1">
      <alignment horizontal="left" vertical="center" wrapText="1" indent="1"/>
      <protection locked="0"/>
    </xf>
    <xf numFmtId="0" fontId="0" fillId="6" borderId="13" xfId="0" applyNumberFormat="1" applyFont="1" applyFill="1" applyBorder="1" applyAlignment="1" applyProtection="1">
      <alignment horizontal="left" vertical="center" wrapText="1" indent="4"/>
      <protection locked="0"/>
    </xf>
    <xf numFmtId="0" fontId="15" fillId="6" borderId="13" xfId="0" applyNumberFormat="1" applyFont="1" applyFill="1" applyBorder="1" applyAlignment="1" applyProtection="1">
      <alignment horizontal="left" vertical="center" wrapText="1" indent="4"/>
      <protection locked="0"/>
    </xf>
    <xf numFmtId="0" fontId="33" fillId="0" borderId="0" xfId="0" applyFont="1" applyProtection="1"/>
    <xf numFmtId="0" fontId="0" fillId="0" borderId="0" xfId="0" applyAlignment="1" applyProtection="1">
      <alignment horizontal="center"/>
    </xf>
    <xf numFmtId="4" fontId="0" fillId="7" borderId="1" xfId="0" applyNumberFormat="1" applyFill="1" applyBorder="1" applyAlignment="1" applyProtection="1">
      <alignment horizontal="center"/>
    </xf>
    <xf numFmtId="4" fontId="0" fillId="7" borderId="1" xfId="0" applyNumberFormat="1" applyFont="1" applyFill="1" applyBorder="1" applyAlignment="1" applyProtection="1">
      <alignment horizontal="center"/>
    </xf>
    <xf numFmtId="0" fontId="0" fillId="0" borderId="0" xfId="0" applyFont="1" applyProtection="1"/>
    <xf numFmtId="0" fontId="20" fillId="0" borderId="25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Protection="1"/>
    <xf numFmtId="49" fontId="22" fillId="0" borderId="25" xfId="0" applyNumberFormat="1" applyFont="1" applyFill="1" applyBorder="1" applyAlignment="1" applyProtection="1">
      <alignment horizontal="center" vertical="center" wrapText="1"/>
    </xf>
    <xf numFmtId="0" fontId="22" fillId="0" borderId="25" xfId="0" applyNumberFormat="1" applyFont="1" applyFill="1" applyBorder="1" applyAlignment="1" applyProtection="1">
      <alignment horizontal="left" vertical="center" wrapText="1"/>
    </xf>
    <xf numFmtId="3" fontId="22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5" xfId="0" applyNumberFormat="1" applyFont="1" applyFill="1" applyBorder="1" applyAlignment="1" applyProtection="1">
      <alignment horizontal="left" vertical="center" wrapText="1" indent="4"/>
    </xf>
    <xf numFmtId="3" fontId="22" fillId="2" borderId="25" xfId="0" applyNumberFormat="1" applyFont="1" applyFill="1" applyBorder="1" applyAlignment="1" applyProtection="1">
      <alignment horizontal="center" vertical="center" wrapText="1"/>
    </xf>
    <xf numFmtId="49" fontId="22" fillId="0" borderId="25" xfId="0" applyNumberFormat="1" applyFont="1" applyFill="1" applyBorder="1" applyAlignment="1" applyProtection="1">
      <alignment horizontal="left" vertical="center" wrapText="1"/>
    </xf>
    <xf numFmtId="49" fontId="22" fillId="6" borderId="25" xfId="0" applyNumberFormat="1" applyFont="1" applyFill="1" applyBorder="1" applyAlignment="1" applyProtection="1">
      <alignment horizontal="left" vertical="center" wrapText="1" indent="4"/>
    </xf>
    <xf numFmtId="49" fontId="22" fillId="0" borderId="25" xfId="0" applyNumberFormat="1" applyFont="1" applyFill="1" applyBorder="1" applyAlignment="1" applyProtection="1">
      <alignment horizontal="left" vertical="center" wrapText="1" indent="4"/>
    </xf>
    <xf numFmtId="3" fontId="22" fillId="0" borderId="25" xfId="0" applyNumberFormat="1" applyFont="1" applyFill="1" applyBorder="1" applyAlignment="1" applyProtection="1">
      <alignment horizontal="left" vertical="center" wrapText="1" indent="4"/>
      <protection locked="0"/>
    </xf>
    <xf numFmtId="3" fontId="22" fillId="0" borderId="25" xfId="0" applyNumberFormat="1" applyFont="1" applyFill="1" applyBorder="1" applyAlignment="1" applyProtection="1">
      <alignment horizontal="left" vertical="center" wrapText="1" indent="4"/>
    </xf>
    <xf numFmtId="3" fontId="22" fillId="3" borderId="25" xfId="0" applyNumberFormat="1" applyFont="1" applyFill="1" applyBorder="1" applyAlignment="1" applyProtection="1">
      <alignment horizontal="center" vertical="center" wrapText="1"/>
    </xf>
    <xf numFmtId="0" fontId="74" fillId="0" borderId="0" xfId="0" applyFont="1" applyAlignment="1" applyProtection="1"/>
    <xf numFmtId="49" fontId="16" fillId="0" borderId="0" xfId="0" applyNumberFormat="1" applyFont="1" applyFill="1" applyBorder="1" applyAlignment="1" applyProtection="1">
      <alignment vertical="center" wrapText="1"/>
    </xf>
    <xf numFmtId="4" fontId="23" fillId="0" borderId="0" xfId="0" applyNumberFormat="1" applyFont="1" applyFill="1" applyBorder="1" applyAlignment="1" applyProtection="1">
      <alignment vertical="center" wrapText="1"/>
    </xf>
    <xf numFmtId="49" fontId="92" fillId="6" borderId="25" xfId="0" applyNumberFormat="1" applyFont="1" applyFill="1" applyBorder="1" applyAlignment="1" applyProtection="1">
      <alignment horizontal="left" vertical="center" wrapText="1" indent="4"/>
      <protection locked="0"/>
    </xf>
    <xf numFmtId="14" fontId="13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2" fillId="7" borderId="25" xfId="0" applyFont="1" applyFill="1" applyBorder="1" applyAlignment="1" applyProtection="1"/>
    <xf numFmtId="4" fontId="65" fillId="6" borderId="25" xfId="0" applyNumberFormat="1" applyFont="1" applyFill="1" applyBorder="1" applyAlignment="1" applyProtection="1">
      <alignment horizontal="center"/>
      <protection locked="0"/>
    </xf>
    <xf numFmtId="4" fontId="52" fillId="7" borderId="25" xfId="0" applyNumberFormat="1" applyFont="1" applyFill="1" applyBorder="1" applyAlignment="1" applyProtection="1">
      <alignment horizontal="center"/>
    </xf>
    <xf numFmtId="0" fontId="57" fillId="0" borderId="25" xfId="0" applyFont="1" applyBorder="1" applyProtection="1"/>
    <xf numFmtId="0" fontId="27" fillId="7" borderId="30" xfId="0" applyFont="1" applyFill="1" applyBorder="1" applyAlignment="1" applyProtection="1">
      <alignment horizontal="center" vertical="center" wrapText="1"/>
    </xf>
    <xf numFmtId="4" fontId="52" fillId="7" borderId="25" xfId="0" applyNumberFormat="1" applyFont="1" applyFill="1" applyBorder="1" applyAlignment="1" applyProtection="1">
      <alignment horizontal="center" vertical="center"/>
    </xf>
    <xf numFmtId="4" fontId="52" fillId="6" borderId="1" xfId="0" applyNumberFormat="1" applyFont="1" applyFill="1" applyBorder="1" applyAlignment="1" applyProtection="1">
      <alignment horizontal="center"/>
    </xf>
    <xf numFmtId="1" fontId="0" fillId="0" borderId="0" xfId="0" applyNumberFormat="1" applyProtection="1"/>
    <xf numFmtId="3" fontId="15" fillId="7" borderId="25" xfId="0" applyNumberFormat="1" applyFont="1" applyFill="1" applyBorder="1" applyAlignment="1" applyProtection="1">
      <alignment horizontal="center"/>
    </xf>
    <xf numFmtId="3" fontId="15" fillId="7" borderId="25" xfId="0" applyNumberFormat="1" applyFont="1" applyFill="1" applyBorder="1" applyAlignment="1" applyProtection="1">
      <alignment wrapText="1"/>
    </xf>
    <xf numFmtId="4" fontId="35" fillId="6" borderId="25" xfId="0" applyNumberFormat="1" applyFont="1" applyFill="1" applyBorder="1" applyAlignment="1" applyProtection="1">
      <alignment horizontal="center" vertical="center" wrapText="1"/>
      <protection locked="0"/>
    </xf>
    <xf numFmtId="3" fontId="0" fillId="7" borderId="25" xfId="0" applyNumberFormat="1" applyFont="1" applyFill="1" applyBorder="1" applyAlignment="1" applyProtection="1">
      <alignment horizontal="center"/>
    </xf>
    <xf numFmtId="3" fontId="0" fillId="7" borderId="25" xfId="0" applyNumberFormat="1" applyFont="1" applyFill="1" applyBorder="1" applyAlignment="1" applyProtection="1">
      <alignment wrapText="1"/>
    </xf>
    <xf numFmtId="0" fontId="4" fillId="36" borderId="25" xfId="0" applyFont="1" applyFill="1" applyBorder="1" applyAlignment="1" applyProtection="1">
      <alignment horizontal="left"/>
    </xf>
    <xf numFmtId="4" fontId="34" fillId="36" borderId="25" xfId="0" applyNumberFormat="1" applyFont="1" applyFill="1" applyBorder="1" applyAlignment="1" applyProtection="1">
      <alignment horizontal="center" vertical="center" wrapText="1"/>
    </xf>
    <xf numFmtId="0" fontId="4" fillId="7" borderId="25" xfId="0" applyFont="1" applyFill="1" applyBorder="1" applyAlignment="1" applyProtection="1">
      <alignment horizontal="center"/>
    </xf>
    <xf numFmtId="0" fontId="4" fillId="7" borderId="25" xfId="0" applyFont="1" applyFill="1" applyBorder="1" applyAlignment="1" applyProtection="1">
      <alignment horizontal="left"/>
    </xf>
    <xf numFmtId="4" fontId="54" fillId="6" borderId="25" xfId="0" applyNumberFormat="1" applyFont="1" applyFill="1" applyBorder="1" applyAlignment="1" applyProtection="1">
      <alignment horizontal="center" vertical="center" wrapText="1"/>
      <protection locked="0"/>
    </xf>
    <xf numFmtId="3" fontId="15" fillId="7" borderId="25" xfId="0" applyNumberFormat="1" applyFont="1" applyFill="1" applyBorder="1" applyAlignment="1" applyProtection="1">
      <alignment horizontal="center" wrapText="1"/>
    </xf>
    <xf numFmtId="4" fontId="53" fillId="2" borderId="25" xfId="0" applyNumberFormat="1" applyFont="1" applyFill="1" applyBorder="1" applyAlignment="1" applyProtection="1">
      <alignment horizontal="center" vertical="center" wrapText="1"/>
    </xf>
    <xf numFmtId="3" fontId="4" fillId="36" borderId="25" xfId="0" applyNumberFormat="1" applyFont="1" applyFill="1" applyBorder="1" applyAlignment="1" applyProtection="1">
      <alignment horizontal="center"/>
    </xf>
    <xf numFmtId="3" fontId="4" fillId="36" borderId="25" xfId="0" applyNumberFormat="1" applyFont="1" applyFill="1" applyBorder="1" applyProtection="1"/>
    <xf numFmtId="0" fontId="29" fillId="0" borderId="0" xfId="0" applyFont="1" applyFill="1" applyBorder="1" applyAlignment="1" applyProtection="1"/>
    <xf numFmtId="0" fontId="93" fillId="0" borderId="0" xfId="0" applyFont="1" applyFill="1" applyBorder="1" applyAlignment="1" applyProtection="1"/>
    <xf numFmtId="4" fontId="35" fillId="35" borderId="25" xfId="0" applyNumberFormat="1" applyFont="1" applyFill="1" applyBorder="1" applyAlignment="1" applyProtection="1">
      <alignment horizontal="center" vertical="center" wrapText="1"/>
      <protection locked="0"/>
    </xf>
    <xf numFmtId="4" fontId="53" fillId="35" borderId="25" xfId="0" applyNumberFormat="1" applyFont="1" applyFill="1" applyBorder="1" applyAlignment="1" applyProtection="1">
      <alignment horizontal="center" vertical="center" wrapText="1"/>
      <protection locked="0"/>
    </xf>
    <xf numFmtId="0" fontId="56" fillId="0" borderId="0" xfId="0" applyFont="1" applyAlignment="1" applyProtection="1">
      <alignment horizontal="left" vertical="center" wrapText="1"/>
      <protection locked="0"/>
    </xf>
    <xf numFmtId="0" fontId="79" fillId="0" borderId="0" xfId="0" applyFont="1" applyAlignment="1" applyProtection="1">
      <alignment horizontal="left" vertical="center"/>
      <protection locked="0"/>
    </xf>
    <xf numFmtId="0" fontId="80" fillId="0" borderId="0" xfId="0" applyFont="1" applyAlignment="1" applyProtection="1">
      <alignment horizontal="center" vertical="center" wrapText="1"/>
      <protection locked="0"/>
    </xf>
    <xf numFmtId="0" fontId="13" fillId="0" borderId="33" xfId="0" applyFont="1" applyBorder="1" applyProtection="1">
      <protection locked="0"/>
    </xf>
    <xf numFmtId="0" fontId="13" fillId="0" borderId="33" xfId="0" applyFont="1" applyBorder="1" applyAlignment="1" applyProtection="1">
      <alignment vertical="center"/>
      <protection locked="0"/>
    </xf>
    <xf numFmtId="0" fontId="56" fillId="7" borderId="25" xfId="0" applyFont="1" applyFill="1" applyBorder="1" applyAlignment="1" applyProtection="1">
      <alignment horizontal="center" vertical="center" wrapText="1"/>
    </xf>
    <xf numFmtId="1" fontId="81" fillId="7" borderId="25" xfId="0" applyNumberFormat="1" applyFont="1" applyFill="1" applyBorder="1" applyAlignment="1" applyProtection="1">
      <alignment horizontal="center" vertical="center" wrapText="1"/>
    </xf>
    <xf numFmtId="0" fontId="0" fillId="7" borderId="25" xfId="0" applyFont="1" applyFill="1" applyBorder="1" applyAlignment="1" applyProtection="1">
      <alignment vertical="center" wrapText="1"/>
    </xf>
    <xf numFmtId="0" fontId="0" fillId="7" borderId="25" xfId="0" applyFont="1" applyFill="1" applyBorder="1" applyAlignment="1" applyProtection="1">
      <alignment horizontal="center" vertical="center" wrapText="1"/>
    </xf>
    <xf numFmtId="4" fontId="0" fillId="7" borderId="25" xfId="0" applyNumberFormat="1" applyFont="1" applyFill="1" applyBorder="1" applyAlignment="1" applyProtection="1">
      <alignment horizontal="center" vertical="center" wrapText="1"/>
    </xf>
    <xf numFmtId="0" fontId="36" fillId="0" borderId="0" xfId="0" applyFont="1" applyAlignment="1" applyProtection="1">
      <alignment vertical="center"/>
    </xf>
    <xf numFmtId="1" fontId="55" fillId="0" borderId="43" xfId="0" applyNumberFormat="1" applyFont="1" applyBorder="1" applyAlignment="1" applyProtection="1">
      <alignment horizontal="center" vertical="center" wrapText="1"/>
      <protection locked="0"/>
    </xf>
    <xf numFmtId="0" fontId="0" fillId="7" borderId="25" xfId="0" applyFont="1" applyFill="1" applyBorder="1" applyAlignment="1" applyProtection="1">
      <alignment horizontal="left" vertical="center" wrapText="1" indent="3"/>
    </xf>
    <xf numFmtId="0" fontId="90" fillId="0" borderId="0" xfId="0" applyFont="1" applyProtection="1"/>
    <xf numFmtId="0" fontId="21" fillId="0" borderId="38" xfId="0" applyFont="1" applyBorder="1" applyAlignment="1" applyProtection="1">
      <alignment vertical="center" wrapText="1"/>
      <protection locked="0"/>
    </xf>
    <xf numFmtId="0" fontId="21" fillId="0" borderId="24" xfId="0" applyFont="1" applyBorder="1" applyAlignment="1" applyProtection="1">
      <alignment vertical="center" wrapText="1"/>
      <protection locked="0"/>
    </xf>
    <xf numFmtId="0" fontId="21" fillId="0" borderId="24" xfId="0" applyFont="1" applyBorder="1" applyAlignment="1" applyProtection="1">
      <alignment horizontal="center" vertical="center" wrapText="1"/>
      <protection locked="0"/>
    </xf>
    <xf numFmtId="0" fontId="21" fillId="0" borderId="39" xfId="0" applyFont="1" applyBorder="1" applyAlignment="1" applyProtection="1">
      <alignment horizontal="center" vertical="center" wrapText="1"/>
      <protection locked="0"/>
    </xf>
    <xf numFmtId="4" fontId="0" fillId="35" borderId="38" xfId="0" applyNumberFormat="1" applyFont="1" applyFill="1" applyBorder="1" applyAlignment="1" applyProtection="1">
      <alignment horizontal="center" vertical="center" wrapText="1"/>
      <protection locked="0"/>
    </xf>
    <xf numFmtId="4" fontId="0" fillId="35" borderId="39" xfId="0" applyNumberFormat="1" applyFont="1" applyFill="1" applyBorder="1" applyAlignment="1" applyProtection="1">
      <alignment horizontal="center" vertical="center" wrapText="1"/>
      <protection locked="0"/>
    </xf>
    <xf numFmtId="1" fontId="55" fillId="0" borderId="41" xfId="0" applyNumberFormat="1" applyFont="1" applyBorder="1" applyAlignment="1" applyProtection="1">
      <alignment horizontal="center" vertical="center" wrapText="1"/>
      <protection locked="0"/>
    </xf>
    <xf numFmtId="4" fontId="0" fillId="35" borderId="24" xfId="0" applyNumberFormat="1" applyFont="1" applyFill="1" applyBorder="1" applyAlignment="1" applyProtection="1">
      <alignment horizontal="center" vertical="center" wrapText="1"/>
      <protection locked="0"/>
    </xf>
    <xf numFmtId="4" fontId="0" fillId="6" borderId="25" xfId="0" applyNumberFormat="1" applyFont="1" applyFill="1" applyBorder="1" applyAlignment="1" applyProtection="1">
      <alignment horizontal="center" vertical="center" wrapText="1"/>
      <protection locked="0"/>
    </xf>
    <xf numFmtId="2" fontId="74" fillId="0" borderId="0" xfId="0" applyNumberFormat="1" applyFont="1" applyAlignment="1" applyProtection="1">
      <alignment horizontal="left" vertical="center" wrapText="1"/>
      <protection locked="0"/>
    </xf>
    <xf numFmtId="3" fontId="3" fillId="0" borderId="0" xfId="0" applyNumberFormat="1" applyFont="1" applyAlignment="1" applyProtection="1">
      <alignment horizontal="center" wrapText="1"/>
    </xf>
    <xf numFmtId="0" fontId="55" fillId="0" borderId="46" xfId="0" applyFont="1" applyBorder="1" applyAlignment="1" applyProtection="1">
      <alignment horizontal="center" vertical="center" wrapText="1"/>
      <protection locked="0"/>
    </xf>
    <xf numFmtId="0" fontId="55" fillId="0" borderId="33" xfId="0" applyFont="1" applyBorder="1" applyAlignment="1" applyProtection="1">
      <alignment horizontal="center" vertical="center" wrapText="1"/>
      <protection locked="0"/>
    </xf>
    <xf numFmtId="0" fontId="55" fillId="0" borderId="24" xfId="0" applyFont="1" applyBorder="1" applyAlignment="1" applyProtection="1">
      <alignment horizontal="center" vertical="center" wrapText="1"/>
      <protection locked="0"/>
    </xf>
    <xf numFmtId="0" fontId="55" fillId="0" borderId="39" xfId="0" applyFont="1" applyBorder="1" applyAlignment="1" applyProtection="1">
      <alignment horizontal="center" vertical="center" wrapText="1"/>
      <protection locked="0"/>
    </xf>
    <xf numFmtId="0" fontId="19" fillId="7" borderId="25" xfId="0" applyFont="1" applyFill="1" applyBorder="1" applyAlignment="1" applyProtection="1">
      <alignment horizontal="center" vertical="center" wrapText="1"/>
    </xf>
    <xf numFmtId="0" fontId="4" fillId="7" borderId="25" xfId="0" applyFont="1" applyFill="1" applyBorder="1" applyAlignment="1" applyProtection="1">
      <alignment horizontal="center" vertical="center" wrapText="1"/>
    </xf>
    <xf numFmtId="0" fontId="0" fillId="6" borderId="25" xfId="0" applyFont="1" applyFill="1" applyBorder="1" applyAlignment="1" applyProtection="1">
      <alignment horizontal="center" vertical="center" wrapText="1"/>
      <protection locked="0"/>
    </xf>
    <xf numFmtId="0" fontId="19" fillId="7" borderId="25" xfId="0" applyFont="1" applyFill="1" applyBorder="1" applyAlignment="1" applyProtection="1">
      <alignment horizontal="center" vertical="center" wrapText="1"/>
    </xf>
    <xf numFmtId="4" fontId="0" fillId="6" borderId="25" xfId="0" applyNumberFormat="1" applyFont="1" applyFill="1" applyBorder="1" applyAlignment="1" applyProtection="1">
      <alignment horizontal="center" vertical="center" wrapText="1"/>
    </xf>
    <xf numFmtId="4" fontId="15" fillId="6" borderId="25" xfId="0" applyNumberFormat="1" applyFont="1" applyFill="1" applyBorder="1" applyAlignment="1" applyProtection="1">
      <alignment horizontal="center" vertical="center" wrapText="1"/>
    </xf>
    <xf numFmtId="0" fontId="88" fillId="7" borderId="0" xfId="0" applyFont="1" applyFill="1" applyAlignment="1" applyProtection="1">
      <alignment vertical="center"/>
    </xf>
    <xf numFmtId="0" fontId="13" fillId="7" borderId="0" xfId="0" applyFont="1" applyFill="1" applyAlignment="1" applyProtection="1"/>
    <xf numFmtId="0" fontId="13" fillId="7" borderId="0" xfId="0" applyFont="1" applyFill="1" applyProtection="1"/>
    <xf numFmtId="0" fontId="13" fillId="7" borderId="0" xfId="0" applyFont="1" applyFill="1" applyBorder="1" applyProtection="1"/>
    <xf numFmtId="0" fontId="89" fillId="7" borderId="28" xfId="0" applyFont="1" applyFill="1" applyBorder="1" applyAlignment="1" applyProtection="1">
      <alignment vertical="center" wrapText="1"/>
    </xf>
    <xf numFmtId="14" fontId="89" fillId="7" borderId="26" xfId="0" applyNumberFormat="1" applyFont="1" applyFill="1" applyBorder="1" applyAlignment="1" applyProtection="1">
      <alignment horizontal="center" vertical="center" wrapText="1"/>
      <protection locked="0"/>
    </xf>
    <xf numFmtId="0" fontId="89" fillId="7" borderId="26" xfId="0" applyFont="1" applyFill="1" applyBorder="1" applyAlignment="1" applyProtection="1">
      <alignment vertical="center" wrapText="1"/>
    </xf>
    <xf numFmtId="0" fontId="89" fillId="7" borderId="25" xfId="0" applyFont="1" applyFill="1" applyBorder="1" applyAlignment="1" applyProtection="1">
      <alignment horizontal="center" vertical="center" wrapText="1"/>
    </xf>
    <xf numFmtId="0" fontId="88" fillId="7" borderId="25" xfId="0" applyFont="1" applyFill="1" applyBorder="1" applyAlignment="1" applyProtection="1">
      <alignment horizontal="center" vertical="center" wrapText="1"/>
    </xf>
    <xf numFmtId="4" fontId="89" fillId="7" borderId="25" xfId="0" applyNumberFormat="1" applyFont="1" applyFill="1" applyBorder="1" applyAlignment="1" applyProtection="1">
      <alignment horizontal="center" vertical="center" wrapText="1"/>
    </xf>
    <xf numFmtId="4" fontId="0" fillId="7" borderId="25" xfId="0" applyNumberFormat="1" applyFont="1" applyFill="1" applyBorder="1" applyAlignment="1" applyProtection="1">
      <alignment horizontal="center" vertical="center" wrapText="1"/>
    </xf>
    <xf numFmtId="0" fontId="13" fillId="7" borderId="0" xfId="0" applyFont="1" applyFill="1" applyAlignment="1" applyProtection="1">
      <alignment vertical="center" wrapText="1"/>
    </xf>
    <xf numFmtId="0" fontId="13" fillId="7" borderId="0" xfId="0" applyFont="1" applyFill="1" applyBorder="1" applyAlignment="1" applyProtection="1">
      <alignment vertical="center" wrapText="1"/>
    </xf>
    <xf numFmtId="0" fontId="13" fillId="7" borderId="0" xfId="0" applyFont="1" applyFill="1" applyAlignment="1" applyProtection="1">
      <alignment vertical="center"/>
    </xf>
    <xf numFmtId="0" fontId="13" fillId="7" borderId="0" xfId="0" applyFont="1" applyFill="1" applyBorder="1" applyAlignment="1" applyProtection="1">
      <alignment vertical="center"/>
    </xf>
    <xf numFmtId="0" fontId="88" fillId="7" borderId="0" xfId="0" applyFont="1" applyFill="1" applyBorder="1" applyAlignment="1" applyProtection="1">
      <alignment vertical="center"/>
    </xf>
    <xf numFmtId="0" fontId="55" fillId="7" borderId="25" xfId="0" applyFont="1" applyFill="1" applyBorder="1" applyAlignment="1" applyProtection="1">
      <alignment horizontal="center" vertical="center" wrapText="1"/>
    </xf>
    <xf numFmtId="1" fontId="55" fillId="7" borderId="25" xfId="0" applyNumberFormat="1" applyFont="1" applyFill="1" applyBorder="1" applyAlignment="1" applyProtection="1">
      <alignment horizontal="center" vertical="center" wrapText="1"/>
    </xf>
    <xf numFmtId="0" fontId="21" fillId="7" borderId="25" xfId="0" applyFont="1" applyFill="1" applyBorder="1" applyAlignment="1" applyProtection="1">
      <alignment vertical="center" wrapText="1"/>
    </xf>
    <xf numFmtId="0" fontId="21" fillId="7" borderId="25" xfId="0" applyFont="1" applyFill="1" applyBorder="1" applyAlignment="1" applyProtection="1">
      <alignment horizontal="center" vertical="center" wrapText="1"/>
    </xf>
    <xf numFmtId="0" fontId="13" fillId="7" borderId="25" xfId="0" applyFont="1" applyFill="1" applyBorder="1" applyAlignment="1" applyProtection="1">
      <alignment horizontal="center" vertical="center" wrapText="1"/>
    </xf>
    <xf numFmtId="0" fontId="94" fillId="0" borderId="0" xfId="0" quotePrefix="1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7" borderId="25" xfId="0" applyFill="1" applyBorder="1" applyAlignment="1">
      <alignment horizontal="center" vertical="center" wrapText="1"/>
    </xf>
    <xf numFmtId="0" fontId="0" fillId="6" borderId="25" xfId="0" applyFill="1" applyBorder="1" applyProtection="1">
      <protection locked="0"/>
    </xf>
    <xf numFmtId="14" fontId="0" fillId="6" borderId="25" xfId="0" applyNumberFormat="1" applyFill="1" applyBorder="1" applyProtection="1">
      <protection locked="0"/>
    </xf>
    <xf numFmtId="0" fontId="0" fillId="37" borderId="25" xfId="0" applyFill="1" applyBorder="1" applyAlignment="1">
      <alignment horizontal="left" vertical="center" wrapText="1"/>
    </xf>
    <xf numFmtId="0" fontId="0" fillId="7" borderId="25" xfId="0" applyFill="1" applyBorder="1"/>
    <xf numFmtId="0" fontId="95" fillId="6" borderId="25" xfId="0" applyFont="1" applyFill="1" applyBorder="1" applyAlignment="1" applyProtection="1">
      <alignment wrapText="1"/>
      <protection locked="0"/>
    </xf>
    <xf numFmtId="0" fontId="0" fillId="6" borderId="0" xfId="0" applyFill="1" applyProtection="1">
      <protection locked="0"/>
    </xf>
    <xf numFmtId="0" fontId="4" fillId="7" borderId="28" xfId="0" applyFont="1" applyFill="1" applyBorder="1" applyAlignment="1"/>
    <xf numFmtId="0" fontId="4" fillId="7" borderId="26" xfId="0" applyFont="1" applyFill="1" applyBorder="1" applyAlignment="1"/>
    <xf numFmtId="0" fontId="4" fillId="6" borderId="25" xfId="0" applyFont="1" applyFill="1" applyBorder="1" applyProtection="1">
      <protection locked="0"/>
    </xf>
    <xf numFmtId="0" fontId="21" fillId="7" borderId="25" xfId="0" applyFont="1" applyFill="1" applyBorder="1" applyAlignment="1" applyProtection="1">
      <alignment vertical="center"/>
    </xf>
    <xf numFmtId="0" fontId="19" fillId="6" borderId="25" xfId="0" applyFont="1" applyFill="1" applyBorder="1" applyAlignment="1" applyProtection="1">
      <alignment horizontal="center" vertical="center" wrapText="1"/>
    </xf>
    <xf numFmtId="0" fontId="89" fillId="6" borderId="25" xfId="0" applyFont="1" applyFill="1" applyBorder="1" applyAlignment="1" applyProtection="1">
      <alignment horizontal="center" vertical="center" wrapText="1"/>
    </xf>
    <xf numFmtId="0" fontId="21" fillId="6" borderId="25" xfId="0" applyFont="1" applyFill="1" applyBorder="1" applyAlignment="1" applyProtection="1">
      <alignment vertical="center" wrapText="1"/>
      <protection locked="0"/>
    </xf>
    <xf numFmtId="0" fontId="21" fillId="6" borderId="25" xfId="0" applyFont="1" applyFill="1" applyBorder="1" applyAlignment="1" applyProtection="1">
      <alignment vertical="center"/>
      <protection locked="0"/>
    </xf>
    <xf numFmtId="1" fontId="55" fillId="6" borderId="25" xfId="0" applyNumberFormat="1" applyFont="1" applyFill="1" applyBorder="1" applyAlignment="1" applyProtection="1">
      <alignment horizontal="center" vertical="center" wrapText="1"/>
    </xf>
    <xf numFmtId="0" fontId="96" fillId="39" borderId="25" xfId="0" applyNumberFormat="1" applyFont="1" applyFill="1" applyBorder="1" applyAlignment="1" applyProtection="1">
      <alignment horizontal="center" vertical="center"/>
    </xf>
    <xf numFmtId="0" fontId="96" fillId="39" borderId="25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wrapText="1"/>
    </xf>
    <xf numFmtId="0" fontId="0" fillId="0" borderId="0" xfId="0"/>
    <xf numFmtId="0" fontId="0" fillId="37" borderId="25" xfId="0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/>
    <xf numFmtId="0" fontId="98" fillId="0" borderId="0" xfId="0" applyFont="1" applyAlignment="1" applyProtection="1">
      <alignment horizontal="center" vertical="center"/>
    </xf>
    <xf numFmtId="0" fontId="97" fillId="0" borderId="0" xfId="0" applyFont="1" applyAlignment="1" applyProtection="1">
      <alignment vertical="top"/>
    </xf>
    <xf numFmtId="0" fontId="97" fillId="0" borderId="0" xfId="0" applyFont="1" applyAlignment="1" applyProtection="1">
      <alignment horizontal="center" vertical="top"/>
    </xf>
    <xf numFmtId="14" fontId="13" fillId="7" borderId="48" xfId="0" applyNumberFormat="1" applyFont="1" applyFill="1" applyBorder="1" applyAlignment="1" applyProtection="1">
      <alignment horizontal="center" vertical="center" wrapText="1"/>
    </xf>
    <xf numFmtId="0" fontId="0" fillId="7" borderId="48" xfId="0" applyFont="1" applyFill="1" applyBorder="1" applyAlignment="1" applyProtection="1">
      <alignment wrapText="1"/>
    </xf>
    <xf numFmtId="4" fontId="78" fillId="7" borderId="1" xfId="0" applyNumberFormat="1" applyFont="1" applyFill="1" applyBorder="1" applyAlignment="1" applyProtection="1">
      <alignment horizontal="center" vertical="center"/>
    </xf>
    <xf numFmtId="4" fontId="78" fillId="6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ont="1" applyBorder="1" applyAlignment="1" applyProtection="1">
      <alignment horizontal="left" vertical="center"/>
    </xf>
    <xf numFmtId="4" fontId="0" fillId="40" borderId="1" xfId="0" applyNumberFormat="1" applyFill="1" applyBorder="1" applyAlignment="1" applyProtection="1">
      <alignment horizontal="center"/>
      <protection locked="0"/>
    </xf>
    <xf numFmtId="4" fontId="101" fillId="0" borderId="0" xfId="0" applyNumberFormat="1" applyFont="1" applyAlignment="1">
      <alignment wrapText="1"/>
    </xf>
    <xf numFmtId="4" fontId="101" fillId="0" borderId="0" xfId="0" applyNumberFormat="1" applyFont="1" applyAlignment="1">
      <alignment horizontal="center" vertical="center" wrapText="1"/>
    </xf>
    <xf numFmtId="4" fontId="102" fillId="0" borderId="0" xfId="0" applyNumberFormat="1" applyFont="1" applyAlignment="1">
      <alignment wrapText="1"/>
    </xf>
    <xf numFmtId="4" fontId="103" fillId="0" borderId="0" xfId="0" applyNumberFormat="1" applyFont="1" applyAlignment="1">
      <alignment wrapText="1"/>
    </xf>
    <xf numFmtId="4" fontId="101" fillId="7" borderId="1" xfId="0" applyNumberFormat="1" applyFont="1" applyFill="1" applyBorder="1" applyAlignment="1">
      <alignment horizontal="center" vertical="center" wrapText="1"/>
    </xf>
    <xf numFmtId="0" fontId="101" fillId="7" borderId="1" xfId="0" applyNumberFormat="1" applyFont="1" applyFill="1" applyBorder="1" applyAlignment="1">
      <alignment horizontal="center" vertical="center" wrapText="1"/>
    </xf>
    <xf numFmtId="4" fontId="101" fillId="7" borderId="1" xfId="0" applyNumberFormat="1" applyFont="1" applyFill="1" applyBorder="1" applyAlignment="1">
      <alignment wrapText="1"/>
    </xf>
    <xf numFmtId="4" fontId="101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101" fillId="40" borderId="1" xfId="0" applyNumberFormat="1" applyFont="1" applyFill="1" applyBorder="1" applyAlignment="1" applyProtection="1">
      <alignment horizontal="center" vertical="center" wrapText="1"/>
      <protection locked="0"/>
    </xf>
    <xf numFmtId="4" fontId="102" fillId="7" borderId="1" xfId="0" applyNumberFormat="1" applyFont="1" applyFill="1" applyBorder="1" applyAlignment="1">
      <alignment wrapText="1"/>
    </xf>
    <xf numFmtId="4" fontId="102" fillId="7" borderId="1" xfId="0" applyNumberFormat="1" applyFont="1" applyFill="1" applyBorder="1" applyAlignment="1">
      <alignment horizontal="center" vertical="center" wrapText="1"/>
    </xf>
    <xf numFmtId="4" fontId="102" fillId="7" borderId="1" xfId="0" applyNumberFormat="1" applyFont="1" applyFill="1" applyBorder="1" applyAlignment="1">
      <alignment vertical="center" wrapText="1"/>
    </xf>
    <xf numFmtId="4" fontId="101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2" fontId="0" fillId="0" borderId="0" xfId="0" applyNumberFormat="1"/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/>
    <xf numFmtId="0" fontId="4" fillId="7" borderId="1" xfId="0" applyFont="1" applyFill="1" applyBorder="1"/>
    <xf numFmtId="2" fontId="25" fillId="7" borderId="1" xfId="0" applyNumberFormat="1" applyFont="1" applyFill="1" applyBorder="1" applyAlignment="1">
      <alignment horizontal="center" vertical="center"/>
    </xf>
    <xf numFmtId="2" fontId="4" fillId="7" borderId="1" xfId="0" applyNumberFormat="1" applyFont="1" applyFill="1" applyBorder="1" applyAlignment="1">
      <alignment horizontal="center" vertical="center"/>
    </xf>
    <xf numFmtId="0" fontId="0" fillId="6" borderId="1" xfId="0" applyFill="1" applyBorder="1" applyProtection="1">
      <protection locked="0"/>
    </xf>
    <xf numFmtId="2" fontId="0" fillId="6" borderId="1" xfId="0" applyNumberFormat="1" applyFill="1" applyBorder="1" applyProtection="1">
      <protection locked="0"/>
    </xf>
    <xf numFmtId="0" fontId="4" fillId="7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right" wrapText="1"/>
    </xf>
    <xf numFmtId="0" fontId="36" fillId="0" borderId="0" xfId="0" applyFont="1" applyAlignment="1">
      <alignment horizontal="left" wrapText="1"/>
    </xf>
    <xf numFmtId="2" fontId="0" fillId="35" borderId="1" xfId="0" applyNumberFormat="1" applyFill="1" applyBorder="1" applyProtection="1">
      <protection locked="0"/>
    </xf>
    <xf numFmtId="0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7" borderId="25" xfId="0" applyNumberFormat="1" applyFont="1" applyFill="1" applyBorder="1" applyAlignment="1" applyProtection="1">
      <alignment horizontal="center" vertical="center" wrapText="1"/>
      <protection locked="0"/>
    </xf>
    <xf numFmtId="0" fontId="19" fillId="7" borderId="25" xfId="0" applyFont="1" applyFill="1" applyBorder="1" applyAlignment="1" applyProtection="1">
      <alignment horizontal="center" vertical="center" wrapText="1"/>
    </xf>
    <xf numFmtId="4" fontId="102" fillId="7" borderId="1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 applyProtection="1">
      <alignment horizontal="center" vertical="center"/>
      <protection locked="0"/>
    </xf>
    <xf numFmtId="0" fontId="13" fillId="7" borderId="12" xfId="0" applyFont="1" applyFill="1" applyBorder="1" applyAlignment="1" applyProtection="1">
      <alignment horizontal="center" vertical="center" wrapText="1"/>
    </xf>
    <xf numFmtId="14" fontId="13" fillId="7" borderId="25" xfId="0" applyNumberFormat="1" applyFont="1" applyFill="1" applyBorder="1" applyAlignment="1" applyProtection="1">
      <alignment horizontal="center" vertical="center" wrapText="1"/>
    </xf>
    <xf numFmtId="0" fontId="0" fillId="7" borderId="28" xfId="0" applyFont="1" applyFill="1" applyBorder="1" applyAlignment="1" applyProtection="1">
      <alignment horizontal="center" vertical="center" wrapText="1"/>
    </xf>
    <xf numFmtId="0" fontId="0" fillId="7" borderId="47" xfId="0" applyFont="1" applyFill="1" applyBorder="1" applyAlignment="1" applyProtection="1">
      <alignment horizontal="center" vertical="center" wrapText="1"/>
    </xf>
    <xf numFmtId="0" fontId="0" fillId="7" borderId="29" xfId="0" applyFont="1" applyFill="1" applyBorder="1" applyAlignment="1" applyProtection="1">
      <alignment horizontal="center" vertical="center" wrapText="1"/>
    </xf>
    <xf numFmtId="0" fontId="19" fillId="7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/>
    </xf>
    <xf numFmtId="0" fontId="23" fillId="0" borderId="1" xfId="0" applyFont="1" applyFill="1" applyBorder="1" applyAlignment="1" applyProtection="1">
      <alignment horizontal="center" vertical="center"/>
    </xf>
    <xf numFmtId="0" fontId="22" fillId="7" borderId="1" xfId="0" applyFont="1" applyFill="1" applyBorder="1" applyAlignment="1" applyProtection="1">
      <alignment horizontal="center" vertical="center" wrapText="1"/>
    </xf>
    <xf numFmtId="0" fontId="33" fillId="6" borderId="1" xfId="0" applyFont="1" applyFill="1" applyBorder="1" applyAlignment="1" applyProtection="1">
      <alignment horizontal="center" vertical="center" wrapText="1"/>
      <protection locked="0"/>
    </xf>
    <xf numFmtId="49" fontId="84" fillId="2" borderId="1" xfId="0" applyNumberFormat="1" applyFont="1" applyFill="1" applyBorder="1" applyAlignment="1" applyProtection="1">
      <alignment horizontal="center" vertical="center" wrapText="1"/>
    </xf>
    <xf numFmtId="0" fontId="32" fillId="6" borderId="1" xfId="0" applyFont="1" applyFill="1" applyBorder="1" applyAlignment="1" applyProtection="1">
      <alignment horizontal="center" vertical="center" wrapText="1"/>
      <protection locked="0"/>
    </xf>
    <xf numFmtId="3" fontId="4" fillId="2" borderId="1" xfId="0" applyNumberFormat="1" applyFont="1" applyFill="1" applyBorder="1" applyAlignment="1" applyProtection="1">
      <alignment horizontal="center" vertical="center" wrapText="1"/>
    </xf>
    <xf numFmtId="4" fontId="4" fillId="37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</xf>
    <xf numFmtId="0" fontId="0" fillId="6" borderId="48" xfId="0" applyFont="1" applyFill="1" applyBorder="1" applyAlignment="1" applyProtection="1">
      <alignment horizontal="center" vertical="center" wrapText="1"/>
      <protection locked="0"/>
    </xf>
    <xf numFmtId="0" fontId="0" fillId="6" borderId="14" xfId="0" applyFont="1" applyFill="1" applyBorder="1" applyAlignment="1" applyProtection="1">
      <alignment horizontal="center" vertical="center" wrapText="1"/>
      <protection locked="0"/>
    </xf>
    <xf numFmtId="0" fontId="0" fillId="6" borderId="12" xfId="0" applyFont="1" applyFill="1" applyBorder="1" applyAlignment="1" applyProtection="1">
      <alignment horizontal="center" vertical="center" wrapText="1"/>
      <protection locked="0"/>
    </xf>
    <xf numFmtId="0" fontId="0" fillId="6" borderId="1" xfId="0" applyFont="1" applyFill="1" applyBorder="1" applyAlignment="1" applyProtection="1">
      <alignment horizontal="center" vertical="center" wrapText="1"/>
      <protection locked="0"/>
    </xf>
    <xf numFmtId="14" fontId="0" fillId="6" borderId="1" xfId="0" applyNumberFormat="1" applyFont="1" applyFill="1" applyBorder="1" applyAlignment="1" applyProtection="1">
      <alignment horizontal="center" vertical="center"/>
      <protection locked="0"/>
    </xf>
    <xf numFmtId="14" fontId="15" fillId="6" borderId="1" xfId="0" applyNumberFormat="1" applyFont="1" applyFill="1" applyBorder="1" applyAlignment="1" applyProtection="1">
      <alignment horizontal="center" vertical="center"/>
      <protection locked="0"/>
    </xf>
    <xf numFmtId="0" fontId="15" fillId="6" borderId="48" xfId="0" applyFont="1" applyFill="1" applyBorder="1" applyAlignment="1" applyProtection="1">
      <alignment horizontal="center" vertical="center"/>
      <protection locked="0"/>
    </xf>
    <xf numFmtId="0" fontId="15" fillId="6" borderId="12" xfId="0" applyFont="1" applyFill="1" applyBorder="1" applyAlignment="1" applyProtection="1">
      <alignment horizontal="center" vertical="center"/>
      <protection locked="0"/>
    </xf>
    <xf numFmtId="10" fontId="15" fillId="6" borderId="1" xfId="0" applyNumberFormat="1" applyFont="1" applyFill="1" applyBorder="1" applyAlignment="1" applyProtection="1">
      <alignment horizontal="center" vertical="center"/>
      <protection locked="0"/>
    </xf>
    <xf numFmtId="0" fontId="15" fillId="6" borderId="1" xfId="0" applyFont="1" applyFill="1" applyBorder="1" applyAlignment="1" applyProtection="1">
      <alignment horizontal="center" vertical="center"/>
      <protection locked="0"/>
    </xf>
    <xf numFmtId="14" fontId="0" fillId="6" borderId="48" xfId="0" applyNumberFormat="1" applyFont="1" applyFill="1" applyBorder="1" applyAlignment="1" applyProtection="1">
      <alignment horizontal="center" vertical="center"/>
      <protection locked="0"/>
    </xf>
    <xf numFmtId="14" fontId="15" fillId="6" borderId="14" xfId="0" applyNumberFormat="1" applyFont="1" applyFill="1" applyBorder="1" applyAlignment="1" applyProtection="1">
      <alignment horizontal="center" vertical="center"/>
      <protection locked="0"/>
    </xf>
    <xf numFmtId="14" fontId="15" fillId="6" borderId="12" xfId="0" applyNumberFormat="1" applyFont="1" applyFill="1" applyBorder="1" applyAlignment="1" applyProtection="1">
      <alignment horizontal="center" vertical="center"/>
      <protection locked="0"/>
    </xf>
    <xf numFmtId="0" fontId="13" fillId="6" borderId="12" xfId="0" applyFont="1" applyFill="1" applyBorder="1" applyAlignment="1" applyProtection="1">
      <alignment horizontal="center" vertical="center" wrapText="1"/>
      <protection locked="0"/>
    </xf>
    <xf numFmtId="0" fontId="13" fillId="6" borderId="1" xfId="0" applyFont="1" applyFill="1" applyBorder="1" applyAlignment="1" applyProtection="1">
      <alignment horizontal="center" vertical="center" wrapText="1"/>
      <protection locked="0"/>
    </xf>
    <xf numFmtId="0" fontId="0" fillId="6" borderId="12" xfId="0" applyFont="1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Alignment="1" applyProtection="1">
      <alignment horizontal="center" vertical="center"/>
      <protection locked="0"/>
    </xf>
    <xf numFmtId="4" fontId="15" fillId="7" borderId="12" xfId="0" applyNumberFormat="1" applyFont="1" applyFill="1" applyBorder="1" applyAlignment="1" applyProtection="1">
      <alignment horizontal="center" vertical="center"/>
    </xf>
    <xf numFmtId="4" fontId="15" fillId="7" borderId="1" xfId="0" applyNumberFormat="1" applyFont="1" applyFill="1" applyBorder="1" applyAlignment="1" applyProtection="1">
      <alignment horizontal="center" vertical="center"/>
    </xf>
    <xf numFmtId="0" fontId="15" fillId="6" borderId="1" xfId="0" applyFont="1" applyFill="1" applyBorder="1" applyAlignment="1" applyProtection="1">
      <alignment horizontal="center"/>
      <protection locked="0"/>
    </xf>
    <xf numFmtId="0" fontId="15" fillId="6" borderId="48" xfId="0" applyFont="1" applyFill="1" applyBorder="1" applyAlignment="1" applyProtection="1">
      <alignment horizontal="center"/>
      <protection locked="0"/>
    </xf>
    <xf numFmtId="0" fontId="15" fillId="6" borderId="12" xfId="0" applyFont="1" applyFill="1" applyBorder="1" applyAlignment="1" applyProtection="1">
      <alignment horizontal="center"/>
      <protection locked="0"/>
    </xf>
    <xf numFmtId="0" fontId="13" fillId="6" borderId="48" xfId="0" applyFont="1" applyFill="1" applyBorder="1" applyAlignment="1" applyProtection="1">
      <alignment horizontal="center" vertical="center" wrapText="1"/>
      <protection locked="0"/>
    </xf>
    <xf numFmtId="4" fontId="15" fillId="7" borderId="48" xfId="0" applyNumberFormat="1" applyFont="1" applyFill="1" applyBorder="1" applyAlignment="1" applyProtection="1">
      <alignment horizontal="center" vertical="center"/>
    </xf>
    <xf numFmtId="4" fontId="15" fillId="7" borderId="12" xfId="0" applyNumberFormat="1" applyFont="1" applyFill="1" applyBorder="1" applyAlignment="1" applyProtection="1">
      <alignment horizontal="center" vertical="center" wrapText="1"/>
    </xf>
    <xf numFmtId="4" fontId="15" fillId="7" borderId="1" xfId="0" applyNumberFormat="1" applyFont="1" applyFill="1" applyBorder="1" applyAlignment="1" applyProtection="1">
      <alignment horizontal="center" vertical="center" wrapText="1"/>
    </xf>
    <xf numFmtId="4" fontId="0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4" fontId="23" fillId="0" borderId="0" xfId="0" applyNumberFormat="1" applyFont="1" applyFill="1" applyBorder="1" applyAlignment="1" applyProtection="1">
      <alignment horizontal="center" vertical="center" wrapText="1"/>
    </xf>
    <xf numFmtId="2" fontId="74" fillId="0" borderId="0" xfId="0" applyNumberFormat="1" applyFont="1" applyAlignment="1" applyProtection="1">
      <alignment horizontal="center" wrapText="1"/>
    </xf>
    <xf numFmtId="49" fontId="16" fillId="0" borderId="0" xfId="0" applyNumberFormat="1" applyFont="1" applyFill="1" applyBorder="1" applyAlignment="1" applyProtection="1">
      <alignment horizontal="center" vertical="center" wrapText="1"/>
    </xf>
    <xf numFmtId="0" fontId="58" fillId="0" borderId="0" xfId="0" applyFont="1" applyAlignment="1" applyProtection="1">
      <alignment horizontal="center" vertical="center" wrapText="1"/>
    </xf>
    <xf numFmtId="2" fontId="63" fillId="0" borderId="0" xfId="0" applyNumberFormat="1" applyFont="1" applyAlignment="1" applyProtection="1">
      <alignment horizontal="center" vertical="center" wrapText="1"/>
    </xf>
    <xf numFmtId="0" fontId="33" fillId="7" borderId="2" xfId="0" applyFont="1" applyFill="1" applyBorder="1" applyAlignment="1" applyProtection="1">
      <alignment horizontal="center" vertical="center" wrapText="1"/>
    </xf>
    <xf numFmtId="0" fontId="33" fillId="7" borderId="14" xfId="0" applyFont="1" applyFill="1" applyBorder="1" applyAlignment="1" applyProtection="1">
      <alignment horizontal="center" vertical="center" wrapText="1"/>
    </xf>
    <xf numFmtId="0" fontId="33" fillId="7" borderId="12" xfId="0" applyFont="1" applyFill="1" applyBorder="1" applyAlignment="1" applyProtection="1">
      <alignment horizontal="center" vertical="center" wrapText="1"/>
    </xf>
    <xf numFmtId="0" fontId="4" fillId="7" borderId="5" xfId="0" applyFont="1" applyFill="1" applyBorder="1" applyAlignment="1" applyProtection="1">
      <alignment horizontal="center" vertical="center" wrapText="1"/>
    </xf>
    <xf numFmtId="0" fontId="4" fillId="7" borderId="4" xfId="0" applyFont="1" applyFill="1" applyBorder="1" applyAlignment="1" applyProtection="1">
      <alignment horizontal="center" vertical="center" wrapText="1"/>
    </xf>
    <xf numFmtId="0" fontId="4" fillId="7" borderId="3" xfId="0" applyFont="1" applyFill="1" applyBorder="1" applyAlignment="1" applyProtection="1">
      <alignment horizontal="center" vertical="center" wrapText="1"/>
    </xf>
    <xf numFmtId="0" fontId="4" fillId="7" borderId="9" xfId="0" applyFont="1" applyFill="1" applyBorder="1" applyAlignment="1" applyProtection="1">
      <alignment horizontal="center" vertical="center" wrapText="1"/>
    </xf>
    <xf numFmtId="0" fontId="4" fillId="7" borderId="10" xfId="0" applyFont="1" applyFill="1" applyBorder="1" applyAlignment="1" applyProtection="1">
      <alignment horizontal="center" vertical="center" wrapText="1"/>
    </xf>
    <xf numFmtId="0" fontId="4" fillId="7" borderId="11" xfId="0" applyFont="1" applyFill="1" applyBorder="1" applyAlignment="1" applyProtection="1">
      <alignment horizontal="center" vertical="center" wrapText="1"/>
    </xf>
    <xf numFmtId="0" fontId="33" fillId="7" borderId="13" xfId="0" applyFont="1" applyFill="1" applyBorder="1" applyAlignment="1" applyProtection="1">
      <alignment horizontal="center" vertical="center" wrapText="1"/>
    </xf>
    <xf numFmtId="0" fontId="33" fillId="7" borderId="6" xfId="0" applyFont="1" applyFill="1" applyBorder="1" applyAlignment="1" applyProtection="1">
      <alignment horizontal="center" vertical="center" wrapText="1"/>
    </xf>
    <xf numFmtId="0" fontId="33" fillId="7" borderId="7" xfId="0" applyFont="1" applyFill="1" applyBorder="1" applyAlignment="1" applyProtection="1">
      <alignment horizontal="center" vertical="center" wrapText="1"/>
    </xf>
    <xf numFmtId="0" fontId="33" fillId="7" borderId="1" xfId="0" applyFont="1" applyFill="1" applyBorder="1" applyAlignment="1" applyProtection="1">
      <alignment horizontal="center" vertical="center" wrapText="1"/>
    </xf>
    <xf numFmtId="0" fontId="76" fillId="7" borderId="1" xfId="0" applyFont="1" applyFill="1" applyBorder="1" applyAlignment="1" applyProtection="1">
      <alignment horizontal="center" vertical="center" wrapText="1"/>
    </xf>
    <xf numFmtId="0" fontId="27" fillId="7" borderId="28" xfId="0" applyFont="1" applyFill="1" applyBorder="1" applyAlignment="1" applyProtection="1">
      <alignment horizontal="center" vertical="center" wrapText="1"/>
    </xf>
    <xf numFmtId="0" fontId="27" fillId="7" borderId="29" xfId="0" applyFont="1" applyFill="1" applyBorder="1" applyAlignment="1" applyProtection="1">
      <alignment horizontal="center" vertical="center" wrapText="1"/>
    </xf>
    <xf numFmtId="0" fontId="27" fillId="7" borderId="1" xfId="0" applyFont="1" applyFill="1" applyBorder="1" applyAlignment="1" applyProtection="1">
      <alignment horizontal="center" vertical="center"/>
    </xf>
    <xf numFmtId="0" fontId="27" fillId="7" borderId="1" xfId="0" applyFont="1" applyFill="1" applyBorder="1" applyAlignment="1" applyProtection="1">
      <alignment horizontal="center" vertical="center" wrapText="1"/>
    </xf>
    <xf numFmtId="4" fontId="57" fillId="0" borderId="0" xfId="0" applyNumberFormat="1" applyFont="1" applyAlignment="1" applyProtection="1">
      <alignment horizontal="center"/>
    </xf>
    <xf numFmtId="0" fontId="57" fillId="0" borderId="0" xfId="0" applyFont="1" applyAlignment="1" applyProtection="1">
      <alignment horizontal="center"/>
    </xf>
    <xf numFmtId="0" fontId="60" fillId="0" borderId="1" xfId="0" applyFont="1" applyBorder="1" applyAlignment="1" applyProtection="1">
      <alignment horizontal="center" vertical="center" wrapText="1"/>
    </xf>
    <xf numFmtId="0" fontId="60" fillId="0" borderId="25" xfId="0" applyFont="1" applyBorder="1" applyAlignment="1" applyProtection="1">
      <alignment horizontal="center" vertical="center" wrapText="1"/>
    </xf>
    <xf numFmtId="0" fontId="68" fillId="0" borderId="1" xfId="0" applyFont="1" applyBorder="1" applyAlignment="1" applyProtection="1">
      <alignment horizontal="center" vertical="center" wrapText="1"/>
    </xf>
    <xf numFmtId="0" fontId="68" fillId="0" borderId="25" xfId="0" applyFont="1" applyBorder="1" applyAlignment="1" applyProtection="1">
      <alignment horizontal="center" vertical="center" wrapText="1"/>
    </xf>
    <xf numFmtId="0" fontId="58" fillId="0" borderId="0" xfId="0" applyFont="1" applyAlignment="1" applyProtection="1">
      <alignment horizontal="center" vertical="top"/>
    </xf>
    <xf numFmtId="0" fontId="27" fillId="7" borderId="25" xfId="0" applyFont="1" applyFill="1" applyBorder="1" applyAlignment="1" applyProtection="1">
      <alignment horizontal="center" vertical="center" wrapText="1"/>
    </xf>
    <xf numFmtId="1" fontId="63" fillId="0" borderId="0" xfId="0" applyNumberFormat="1" applyFont="1" applyAlignment="1" applyProtection="1">
      <alignment horizontal="center"/>
    </xf>
    <xf numFmtId="0" fontId="58" fillId="0" borderId="0" xfId="0" applyFont="1" applyAlignment="1" applyProtection="1">
      <alignment horizontal="center"/>
    </xf>
    <xf numFmtId="49" fontId="29" fillId="0" borderId="0" xfId="0" applyNumberFormat="1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/>
    </xf>
    <xf numFmtId="4" fontId="93" fillId="0" borderId="0" xfId="0" applyNumberFormat="1" applyFont="1" applyFill="1" applyBorder="1" applyAlignment="1" applyProtection="1">
      <alignment horizontal="center"/>
    </xf>
    <xf numFmtId="1" fontId="4" fillId="7" borderId="30" xfId="0" applyNumberFormat="1" applyFont="1" applyFill="1" applyBorder="1" applyAlignment="1" applyProtection="1">
      <alignment horizontal="center" vertical="center" wrapText="1"/>
    </xf>
    <xf numFmtId="1" fontId="4" fillId="7" borderId="12" xfId="0" applyNumberFormat="1" applyFont="1" applyFill="1" applyBorder="1" applyAlignment="1" applyProtection="1">
      <alignment horizontal="center" vertical="center" wrapText="1"/>
    </xf>
    <xf numFmtId="1" fontId="4" fillId="7" borderId="25" xfId="0" applyNumberFormat="1" applyFont="1" applyFill="1" applyBorder="1" applyAlignment="1" applyProtection="1">
      <alignment horizontal="center" vertical="center" wrapText="1"/>
    </xf>
    <xf numFmtId="49" fontId="4" fillId="7" borderId="1" xfId="0" applyNumberFormat="1" applyFont="1" applyFill="1" applyBorder="1" applyAlignment="1" applyProtection="1">
      <alignment horizontal="center" vertical="center" wrapText="1"/>
    </xf>
    <xf numFmtId="0" fontId="86" fillId="0" borderId="0" xfId="0" applyFont="1" applyAlignment="1" applyProtection="1">
      <alignment horizontal="center" wrapText="1"/>
    </xf>
    <xf numFmtId="49" fontId="73" fillId="0" borderId="0" xfId="0" applyNumberFormat="1" applyFont="1" applyAlignment="1" applyProtection="1">
      <alignment horizontal="center" wrapText="1"/>
    </xf>
    <xf numFmtId="0" fontId="73" fillId="0" borderId="0" xfId="0" applyFont="1" applyAlignment="1" applyProtection="1">
      <alignment horizontal="center" wrapText="1"/>
    </xf>
    <xf numFmtId="0" fontId="4" fillId="7" borderId="1" xfId="0" applyFont="1" applyFill="1" applyBorder="1" applyAlignment="1" applyProtection="1">
      <alignment horizontal="center" vertical="center"/>
    </xf>
    <xf numFmtId="4" fontId="102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102" fillId="40" borderId="1" xfId="0" applyNumberFormat="1" applyFont="1" applyFill="1" applyBorder="1" applyAlignment="1" applyProtection="1">
      <alignment horizontal="center" vertical="center" wrapText="1"/>
      <protection locked="0"/>
    </xf>
    <xf numFmtId="4" fontId="102" fillId="7" borderId="1" xfId="0" applyNumberFormat="1" applyFont="1" applyFill="1" applyBorder="1" applyAlignment="1">
      <alignment horizontal="center" vertical="center" wrapText="1"/>
    </xf>
    <xf numFmtId="4" fontId="102" fillId="0" borderId="0" xfId="0" applyNumberFormat="1" applyFont="1" applyAlignment="1">
      <alignment horizontal="center" vertical="center" wrapText="1"/>
    </xf>
    <xf numFmtId="4" fontId="101" fillId="7" borderId="1" xfId="0" applyNumberFormat="1" applyFont="1" applyFill="1" applyBorder="1" applyAlignment="1">
      <alignment horizontal="center" vertical="center" wrapText="1"/>
    </xf>
    <xf numFmtId="4" fontId="101" fillId="7" borderId="1" xfId="0" applyNumberFormat="1" applyFont="1" applyFill="1" applyBorder="1" applyAlignment="1">
      <alignment horizontal="center" wrapText="1"/>
    </xf>
    <xf numFmtId="0" fontId="102" fillId="7" borderId="1" xfId="0" applyNumberFormat="1" applyFont="1" applyFill="1" applyBorder="1" applyAlignment="1">
      <alignment horizont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4" fillId="7" borderId="26" xfId="0" applyFont="1" applyFill="1" applyBorder="1" applyAlignment="1">
      <alignment horizontal="left"/>
    </xf>
    <xf numFmtId="0" fontId="4" fillId="7" borderId="29" xfId="0" applyFont="1" applyFill="1" applyBorder="1" applyAlignment="1">
      <alignment horizontal="left"/>
    </xf>
    <xf numFmtId="0" fontId="96" fillId="39" borderId="13" xfId="0" applyNumberFormat="1" applyFont="1" applyFill="1" applyBorder="1" applyAlignment="1" applyProtection="1">
      <alignment horizontal="center" vertical="center"/>
    </xf>
    <xf numFmtId="0" fontId="96" fillId="39" borderId="7" xfId="0" applyNumberFormat="1" applyFont="1" applyFill="1" applyBorder="1" applyAlignment="1" applyProtection="1">
      <alignment horizontal="center" vertical="center"/>
    </xf>
    <xf numFmtId="0" fontId="96" fillId="39" borderId="6" xfId="0" applyNumberFormat="1" applyFont="1" applyFill="1" applyBorder="1" applyAlignment="1" applyProtection="1">
      <alignment horizontal="center" vertical="center"/>
    </xf>
    <xf numFmtId="0" fontId="21" fillId="0" borderId="38" xfId="0" applyFont="1" applyBorder="1" applyAlignment="1" applyProtection="1">
      <alignment vertical="center" wrapText="1"/>
      <protection locked="0"/>
    </xf>
    <xf numFmtId="0" fontId="21" fillId="0" borderId="24" xfId="0" applyFont="1" applyBorder="1" applyAlignment="1" applyProtection="1">
      <alignment vertical="center" wrapText="1"/>
      <protection locked="0"/>
    </xf>
    <xf numFmtId="0" fontId="21" fillId="0" borderId="44" xfId="0" applyFont="1" applyBorder="1" applyAlignment="1" applyProtection="1">
      <alignment vertical="center" wrapText="1"/>
      <protection locked="0"/>
    </xf>
    <xf numFmtId="0" fontId="21" fillId="0" borderId="45" xfId="0" applyFont="1" applyBorder="1" applyAlignment="1" applyProtection="1">
      <alignment horizontal="center" vertical="center" wrapText="1"/>
      <protection locked="0"/>
    </xf>
    <xf numFmtId="0" fontId="21" fillId="0" borderId="39" xfId="0" applyFont="1" applyBorder="1" applyAlignment="1" applyProtection="1">
      <alignment horizontal="center" vertical="center" wrapText="1"/>
      <protection locked="0"/>
    </xf>
    <xf numFmtId="4" fontId="0" fillId="35" borderId="38" xfId="0" applyNumberFormat="1" applyFont="1" applyFill="1" applyBorder="1" applyAlignment="1" applyProtection="1">
      <alignment horizontal="center" vertical="center" wrapText="1"/>
      <protection locked="0"/>
    </xf>
    <xf numFmtId="4" fontId="0" fillId="35" borderId="39" xfId="0" applyNumberFormat="1" applyFont="1" applyFill="1" applyBorder="1" applyAlignment="1" applyProtection="1">
      <alignment horizontal="center" vertical="center" wrapText="1"/>
      <protection locked="0"/>
    </xf>
    <xf numFmtId="0" fontId="80" fillId="0" borderId="0" xfId="0" applyFont="1" applyAlignment="1" applyProtection="1">
      <alignment horizontal="center" vertical="center" wrapText="1"/>
    </xf>
    <xf numFmtId="0" fontId="56" fillId="0" borderId="0" xfId="0" applyFont="1" applyAlignment="1" applyProtection="1">
      <alignment horizontal="left" vertical="center" wrapText="1"/>
      <protection locked="0"/>
    </xf>
    <xf numFmtId="3" fontId="16" fillId="0" borderId="0" xfId="0" applyNumberFormat="1" applyFont="1" applyAlignment="1" applyProtection="1">
      <alignment horizontal="center" wrapText="1"/>
    </xf>
    <xf numFmtId="0" fontId="55" fillId="0" borderId="34" xfId="0" applyFont="1" applyBorder="1" applyAlignment="1" applyProtection="1">
      <alignment horizontal="center" vertical="center" wrapText="1"/>
      <protection locked="0"/>
    </xf>
    <xf numFmtId="0" fontId="55" fillId="0" borderId="40" xfId="0" applyFont="1" applyBorder="1" applyAlignment="1" applyProtection="1">
      <alignment horizontal="center" vertical="center" wrapText="1"/>
      <protection locked="0"/>
    </xf>
    <xf numFmtId="0" fontId="55" fillId="0" borderId="35" xfId="0" applyFont="1" applyBorder="1" applyAlignment="1" applyProtection="1">
      <alignment horizontal="center" vertical="center" wrapText="1"/>
      <protection locked="0"/>
    </xf>
    <xf numFmtId="0" fontId="55" fillId="0" borderId="36" xfId="0" applyFont="1" applyBorder="1" applyAlignment="1" applyProtection="1">
      <alignment horizontal="center" vertical="center" wrapText="1"/>
      <protection locked="0"/>
    </xf>
    <xf numFmtId="0" fontId="55" fillId="0" borderId="37" xfId="0" applyFont="1" applyBorder="1" applyAlignment="1" applyProtection="1">
      <alignment horizontal="center" vertical="center" wrapText="1"/>
      <protection locked="0"/>
    </xf>
    <xf numFmtId="0" fontId="55" fillId="0" borderId="41" xfId="0" applyFont="1" applyBorder="1" applyAlignment="1" applyProtection="1">
      <alignment horizontal="center" vertical="center" wrapText="1"/>
      <protection locked="0"/>
    </xf>
    <xf numFmtId="0" fontId="55" fillId="0" borderId="33" xfId="0" applyFont="1" applyBorder="1" applyAlignment="1" applyProtection="1">
      <alignment horizontal="center" vertical="center" wrapText="1"/>
      <protection locked="0"/>
    </xf>
    <xf numFmtId="0" fontId="55" fillId="0" borderId="42" xfId="0" applyFont="1" applyBorder="1" applyAlignment="1" applyProtection="1">
      <alignment horizontal="center" vertical="center" wrapText="1"/>
      <protection locked="0"/>
    </xf>
    <xf numFmtId="0" fontId="55" fillId="0" borderId="38" xfId="0" applyFont="1" applyBorder="1" applyAlignment="1" applyProtection="1">
      <alignment horizontal="center" vertical="center" wrapText="1"/>
      <protection locked="0"/>
    </xf>
    <xf numFmtId="0" fontId="55" fillId="0" borderId="39" xfId="0" applyFont="1" applyBorder="1" applyAlignment="1" applyProtection="1">
      <alignment horizontal="center" vertical="center" wrapText="1"/>
      <protection locked="0"/>
    </xf>
    <xf numFmtId="0" fontId="21" fillId="0" borderId="38" xfId="0" applyFont="1" applyBorder="1" applyAlignment="1" applyProtection="1">
      <alignment horizontal="center" vertical="center" wrapText="1"/>
      <protection locked="0"/>
    </xf>
    <xf numFmtId="0" fontId="21" fillId="0" borderId="24" xfId="0" applyFont="1" applyBorder="1" applyAlignment="1" applyProtection="1">
      <alignment horizontal="center" vertical="center" wrapText="1"/>
      <protection locked="0"/>
    </xf>
    <xf numFmtId="0" fontId="4" fillId="7" borderId="25" xfId="0" applyFont="1" applyFill="1" applyBorder="1" applyAlignment="1" applyProtection="1">
      <alignment horizontal="center" vertical="center" wrapText="1"/>
    </xf>
    <xf numFmtId="3" fontId="3" fillId="0" borderId="0" xfId="0" applyNumberFormat="1" applyFont="1" applyAlignment="1" applyProtection="1">
      <alignment horizontal="center" wrapText="1"/>
    </xf>
    <xf numFmtId="0" fontId="56" fillId="7" borderId="25" xfId="0" applyFont="1" applyFill="1" applyBorder="1" applyAlignment="1" applyProtection="1">
      <alignment horizontal="center" vertical="center" wrapText="1"/>
    </xf>
    <xf numFmtId="0" fontId="19" fillId="7" borderId="25" xfId="0" applyFont="1" applyFill="1" applyBorder="1" applyAlignment="1" applyProtection="1">
      <alignment horizontal="center" vertical="center" wrapText="1"/>
    </xf>
    <xf numFmtId="0" fontId="21" fillId="0" borderId="39" xfId="0" applyFont="1" applyBorder="1" applyAlignment="1" applyProtection="1">
      <alignment vertical="center" wrapText="1"/>
      <protection locked="0"/>
    </xf>
    <xf numFmtId="0" fontId="13" fillId="0" borderId="38" xfId="0" applyFont="1" applyBorder="1" applyAlignment="1" applyProtection="1">
      <alignment horizontal="center" vertical="center" wrapText="1"/>
      <protection locked="0"/>
    </xf>
    <xf numFmtId="0" fontId="13" fillId="0" borderId="39" xfId="0" applyFont="1" applyBorder="1" applyAlignment="1" applyProtection="1">
      <alignment horizontal="center" vertical="center" wrapText="1"/>
      <protection locked="0"/>
    </xf>
    <xf numFmtId="0" fontId="21" fillId="7" borderId="25" xfId="0" applyFont="1" applyFill="1" applyBorder="1" applyAlignment="1" applyProtection="1">
      <alignment horizontal="left" vertical="center" wrapText="1"/>
    </xf>
    <xf numFmtId="14" fontId="89" fillId="7" borderId="26" xfId="0" applyNumberFormat="1" applyFont="1" applyFill="1" applyBorder="1" applyAlignment="1" applyProtection="1">
      <alignment horizontal="left" vertical="center" wrapText="1"/>
    </xf>
    <xf numFmtId="0" fontId="89" fillId="7" borderId="26" xfId="0" applyFont="1" applyFill="1" applyBorder="1" applyAlignment="1" applyProtection="1">
      <alignment horizontal="left" vertical="center" wrapText="1"/>
    </xf>
    <xf numFmtId="0" fontId="89" fillId="7" borderId="29" xfId="0" applyFont="1" applyFill="1" applyBorder="1" applyAlignment="1" applyProtection="1">
      <alignment horizontal="left" vertical="center" wrapText="1"/>
    </xf>
    <xf numFmtId="0" fontId="13" fillId="7" borderId="0" xfId="0" applyFont="1" applyFill="1" applyBorder="1" applyProtection="1"/>
    <xf numFmtId="0" fontId="89" fillId="7" borderId="25" xfId="0" applyFont="1" applyFill="1" applyBorder="1" applyAlignment="1" applyProtection="1">
      <alignment vertical="center" wrapText="1"/>
    </xf>
    <xf numFmtId="1" fontId="89" fillId="7" borderId="25" xfId="0" applyNumberFormat="1" applyFont="1" applyFill="1" applyBorder="1" applyAlignment="1" applyProtection="1">
      <alignment horizontal="center" vertical="center" wrapText="1"/>
    </xf>
    <xf numFmtId="0" fontId="89" fillId="7" borderId="25" xfId="0" applyFont="1" applyFill="1" applyBorder="1" applyAlignment="1" applyProtection="1">
      <alignment horizontal="center" vertical="center" wrapText="1"/>
    </xf>
    <xf numFmtId="0" fontId="89" fillId="7" borderId="31" xfId="0" applyFont="1" applyFill="1" applyBorder="1" applyAlignment="1" applyProtection="1">
      <alignment horizontal="center" vertical="center" wrapText="1"/>
    </xf>
    <xf numFmtId="0" fontId="89" fillId="7" borderId="27" xfId="0" applyFont="1" applyFill="1" applyBorder="1" applyAlignment="1" applyProtection="1">
      <alignment horizontal="center" vertical="center" wrapText="1"/>
    </xf>
    <xf numFmtId="0" fontId="89" fillId="7" borderId="32" xfId="0" applyFont="1" applyFill="1" applyBorder="1" applyAlignment="1" applyProtection="1">
      <alignment horizontal="center" vertical="center" wrapText="1"/>
    </xf>
    <xf numFmtId="0" fontId="89" fillId="7" borderId="9" xfId="0" applyFont="1" applyFill="1" applyBorder="1" applyAlignment="1" applyProtection="1">
      <alignment horizontal="center" vertical="center" wrapText="1"/>
    </xf>
    <xf numFmtId="0" fontId="89" fillId="7" borderId="10" xfId="0" applyFont="1" applyFill="1" applyBorder="1" applyAlignment="1" applyProtection="1">
      <alignment horizontal="center" vertical="center" wrapText="1"/>
    </xf>
    <xf numFmtId="0" fontId="89" fillId="7" borderId="11" xfId="0" applyFont="1" applyFill="1" applyBorder="1" applyAlignment="1" applyProtection="1">
      <alignment horizontal="center" vertical="center" wrapText="1"/>
    </xf>
    <xf numFmtId="0" fontId="21" fillId="7" borderId="13" xfId="0" applyFont="1" applyFill="1" applyBorder="1" applyAlignment="1" applyProtection="1">
      <alignment horizontal="left" vertical="center" wrapText="1"/>
    </xf>
    <xf numFmtId="0" fontId="21" fillId="7" borderId="6" xfId="0" applyFont="1" applyFill="1" applyBorder="1" applyAlignment="1" applyProtection="1">
      <alignment horizontal="left" vertical="center" wrapText="1"/>
    </xf>
    <xf numFmtId="0" fontId="21" fillId="7" borderId="7" xfId="0" applyFont="1" applyFill="1" applyBorder="1" applyAlignment="1" applyProtection="1">
      <alignment horizontal="left" vertical="center" wrapText="1"/>
    </xf>
    <xf numFmtId="0" fontId="13" fillId="7" borderId="0" xfId="0" applyFont="1" applyFill="1" applyBorder="1" applyAlignment="1" applyProtection="1">
      <alignment vertical="center"/>
    </xf>
    <xf numFmtId="0" fontId="88" fillId="7" borderId="0" xfId="0" applyFont="1" applyFill="1" applyAlignment="1" applyProtection="1">
      <alignment horizontal="left" vertical="center" wrapText="1"/>
    </xf>
    <xf numFmtId="0" fontId="13" fillId="7" borderId="0" xfId="0" applyFont="1" applyFill="1" applyBorder="1" applyAlignment="1" applyProtection="1">
      <alignment vertical="center" wrapText="1"/>
    </xf>
    <xf numFmtId="0" fontId="21" fillId="7" borderId="25" xfId="0" applyFont="1" applyFill="1" applyBorder="1" applyAlignment="1" applyProtection="1">
      <alignment vertical="center" wrapText="1"/>
    </xf>
    <xf numFmtId="0" fontId="21" fillId="7" borderId="25" xfId="0" applyFont="1" applyFill="1" applyBorder="1" applyAlignment="1" applyProtection="1">
      <alignment horizontal="center" vertical="center" wrapText="1"/>
    </xf>
    <xf numFmtId="1" fontId="21" fillId="7" borderId="25" xfId="0" applyNumberFormat="1" applyFont="1" applyFill="1" applyBorder="1" applyAlignment="1" applyProtection="1">
      <alignment horizontal="center" vertical="center" wrapText="1"/>
    </xf>
    <xf numFmtId="0" fontId="55" fillId="7" borderId="25" xfId="0" applyFont="1" applyFill="1" applyBorder="1" applyAlignment="1" applyProtection="1">
      <alignment horizontal="center" vertical="center" wrapText="1"/>
    </xf>
    <xf numFmtId="0" fontId="21" fillId="7" borderId="28" xfId="0" applyFont="1" applyFill="1" applyBorder="1" applyAlignment="1" applyProtection="1">
      <alignment horizontal="left" vertical="center" wrapText="1"/>
    </xf>
    <xf numFmtId="0" fontId="21" fillId="7" borderId="26" xfId="0" applyFont="1" applyFill="1" applyBorder="1" applyAlignment="1" applyProtection="1">
      <alignment horizontal="left" vertical="center" wrapText="1"/>
    </xf>
    <xf numFmtId="0" fontId="21" fillId="7" borderId="29" xfId="0" applyFont="1" applyFill="1" applyBorder="1" applyAlignment="1" applyProtection="1">
      <alignment horizontal="left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10" fontId="13" fillId="7" borderId="12" xfId="0" applyNumberFormat="1" applyFont="1" applyFill="1" applyBorder="1" applyAlignment="1" applyProtection="1">
      <alignment horizontal="center" vertical="center" wrapText="1"/>
    </xf>
    <xf numFmtId="10" fontId="13" fillId="7" borderId="1" xfId="0" applyNumberFormat="1" applyFont="1" applyFill="1" applyBorder="1" applyAlignment="1" applyProtection="1">
      <alignment horizontal="center" vertical="center" wrapText="1"/>
    </xf>
  </cellXfs>
  <cellStyles count="67">
    <cellStyle name=" 1" xfId="1"/>
    <cellStyle name=" 1 2" xfId="48"/>
    <cellStyle name=" 1_Stage1" xfId="49"/>
    <cellStyle name="_Model_RAB Мой_PR.PROG.WARM.NOTCOMBI.2012.2.16_v1.4(04.04.11) " xfId="50"/>
    <cellStyle name="_Model_RAB Мой_Книга2_PR.PROG.WARM.NOTCOMBI.2012.2.16_v1.4(04.04.11) " xfId="51"/>
    <cellStyle name="_Model_RAB_MRSK_svod_PR.PROG.WARM.NOTCOMBI.2012.2.16_v1.4(04.04.11) " xfId="52"/>
    <cellStyle name="_Model_RAB_MRSK_svod_Книга2_PR.PROG.WARM.NOTCOMBI.2012.2.16_v1.4(04.04.11) " xfId="53"/>
    <cellStyle name="_МОДЕЛЬ_1 (2)_PR.PROG.WARM.NOTCOMBI.2012.2.16_v1.4(04.04.11) " xfId="54"/>
    <cellStyle name="_МОДЕЛЬ_1 (2)_Книга2_PR.PROG.WARM.NOTCOMBI.2012.2.16_v1.4(04.04.11) " xfId="55"/>
    <cellStyle name="_пр 5 тариф RAB_PR.PROG.WARM.NOTCOMBI.2012.2.16_v1.4(04.04.11) " xfId="56"/>
    <cellStyle name="_пр 5 тариф RAB_Книга2_PR.PROG.WARM.NOTCOMBI.2012.2.16_v1.4(04.04.11) " xfId="57"/>
    <cellStyle name="_Расчет RAB_22072008_PR.PROG.WARM.NOTCOMBI.2012.2.16_v1.4(04.04.11) " xfId="58"/>
    <cellStyle name="_Расчет RAB_22072008_Книга2_PR.PROG.WARM.NOTCOMBI.2012.2.16_v1.4(04.04.11) " xfId="59"/>
    <cellStyle name="_Расчет RAB_Лен и МОЭСК_с 2010 года_14.04.2009_со сглаж_version 3.0_без ФСК_PR.PROG.WARM.NOTCOMBI.2012.2.16_v1.4(04.04.11) " xfId="60"/>
    <cellStyle name="_Расчет RAB_Лен и МОЭСК_с 2010 года_14.04.2009_со сглаж_version 3.0_без ФСК_Книга2_PR.PROG.WARM.NOTCOMBI.2012.2.16_v1.4(04.04.11) " xfId="61"/>
    <cellStyle name="_РИТ КЭС " xfId="62"/>
    <cellStyle name="_Факт  годовая 2007 " xfId="63"/>
    <cellStyle name="20% — акцент1" xfId="28" builtinId="30" hidden="1"/>
    <cellStyle name="20% — акцент2" xfId="32" builtinId="34" hidden="1"/>
    <cellStyle name="20% — акцент3" xfId="36" builtinId="38" hidden="1"/>
    <cellStyle name="20% — акцент4" xfId="39" builtinId="42" hidden="1"/>
    <cellStyle name="20% — акцент5" xfId="42" builtinId="46" hidden="1"/>
    <cellStyle name="40% — акцент1" xfId="29" builtinId="31" hidden="1"/>
    <cellStyle name="40% — акцент2" xfId="33" builtinId="35" hidden="1"/>
    <cellStyle name="40% — акцент3" xfId="37" builtinId="39" hidden="1"/>
    <cellStyle name="40% — акцент5" xfId="43" builtinId="47" hidden="1"/>
    <cellStyle name="40% — акцент6" xfId="46" builtinId="51" hidden="1"/>
    <cellStyle name="60% — акцент1" xfId="30" builtinId="32" hidden="1"/>
    <cellStyle name="60% — акцент2" xfId="34" builtinId="36" hidden="1"/>
    <cellStyle name="60% — акцент4" xfId="40" builtinId="44" hidden="1"/>
    <cellStyle name="60% — акцент5" xfId="44" builtinId="48" hidden="1"/>
    <cellStyle name="60% — акцент6" xfId="47" builtinId="52" hidden="1"/>
    <cellStyle name="Comma [0]" xfId="64"/>
    <cellStyle name="Currency [0]" xfId="2"/>
    <cellStyle name="Currency2" xfId="3"/>
    <cellStyle name="Followed Hyperlink" xfId="4"/>
    <cellStyle name="Hyperlink" xfId="5"/>
    <cellStyle name="normal" xfId="6"/>
    <cellStyle name="Normal1" xfId="7"/>
    <cellStyle name="Normal2" xfId="8"/>
    <cellStyle name="Percent1" xfId="9"/>
    <cellStyle name="Акцент1" xfId="27" builtinId="29" hidden="1"/>
    <cellStyle name="Акцент2" xfId="31" builtinId="33" hidden="1"/>
    <cellStyle name="Акцент3" xfId="35" builtinId="37" hidden="1"/>
    <cellStyle name="Акцент4" xfId="38" builtinId="41" hidden="1"/>
    <cellStyle name="Акцент5" xfId="41" builtinId="45" hidden="1"/>
    <cellStyle name="Акцент6" xfId="45" builtinId="49" hidden="1"/>
    <cellStyle name="Вывод" xfId="19" builtinId="21" hidden="1"/>
    <cellStyle name="Вычисление" xfId="20" builtinId="22" hidden="1"/>
    <cellStyle name="Гиперссылка" xfId="10" builtinId="8" hidden="1"/>
    <cellStyle name="Денежный [0]" xfId="66" builtinId="7" hidden="1"/>
    <cellStyle name="Заголовок 1" xfId="12" builtinId="16" hidden="1"/>
    <cellStyle name="Заголовок 2" xfId="13" builtinId="17" hidden="1"/>
    <cellStyle name="Заголовок 3" xfId="14" builtinId="18" hidden="1"/>
    <cellStyle name="Заголовок 4" xfId="15" builtinId="19" hidden="1"/>
    <cellStyle name="Итог" xfId="26" builtinId="25" hidden="1"/>
    <cellStyle name="Контрольная ячейка" xfId="22" builtinId="23" hidden="1"/>
    <cellStyle name="Название" xfId="11" builtinId="15" hidden="1"/>
    <cellStyle name="Нейтральный" xfId="18" builtinId="28" hidden="1"/>
    <cellStyle name="Обычный" xfId="0" builtinId="0" customBuiltin="1"/>
    <cellStyle name="Плохой" xfId="17" builtinId="27" hidden="1"/>
    <cellStyle name="Пояснение" xfId="25" builtinId="53" hidden="1"/>
    <cellStyle name="Примечание" xfId="24" builtinId="10" hidden="1"/>
    <cellStyle name="Связанная ячейка" xfId="21" builtinId="24" hidden="1"/>
    <cellStyle name="Текст предупреждения" xfId="23" builtinId="11" hidden="1"/>
    <cellStyle name="Финансовый [0]" xfId="65" builtinId="6" hidden="1"/>
    <cellStyle name="Хороший" xfId="16" builtinId="26" hidden="1"/>
  </cellStyles>
  <dxfs count="0"/>
  <tableStyles count="0" defaultTableStyle="TableStyleMedium9" defaultPivotStyle="PivotStyleLight16"/>
  <colors>
    <mruColors>
      <color rgb="FFCCFFCC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0</xdr:row>
          <xdr:rowOff>0</xdr:rowOff>
        </xdr:from>
        <xdr:to>
          <xdr:col>10</xdr:col>
          <xdr:colOff>247650</xdr:colOff>
          <xdr:row>38</xdr:row>
          <xdr:rowOff>104775</xdr:rowOff>
        </xdr:to>
        <xdr:sp macro="" textlink="">
          <xdr:nvSpPr>
            <xdr:cNvPr id="212993" name="Object 1" hidden="1">
              <a:extLst>
                <a:ext uri="{63B3BB69-23CF-44E3-9099-C40C66FF867C}">
                  <a14:compatExt spid="_x0000_s2129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Классическая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package" Target="../embeddings/_________Microsoft_Word.docx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mo"/>
  <dimension ref="A1:E121"/>
  <sheetViews>
    <sheetView topLeftCell="A16" workbookViewId="0">
      <selection activeCell="D46" sqref="D46"/>
    </sheetView>
  </sheetViews>
  <sheetFormatPr defaultRowHeight="15.75"/>
  <cols>
    <col min="1" max="1" width="21.75" style="322" customWidth="1"/>
    <col min="2" max="2" width="31.25" style="322" customWidth="1"/>
    <col min="3" max="3" width="14.625" style="322" customWidth="1"/>
    <col min="4" max="4" width="38.625" style="322" customWidth="1"/>
    <col min="5" max="5" width="18.5" style="322" customWidth="1"/>
    <col min="6" max="16384" width="9" style="322"/>
  </cols>
  <sheetData>
    <row r="1" spans="1:5">
      <c r="A1" s="321" t="s">
        <v>1006</v>
      </c>
      <c r="B1" s="321" t="s">
        <v>275</v>
      </c>
      <c r="C1" s="321" t="s">
        <v>1007</v>
      </c>
      <c r="D1" s="321" t="s">
        <v>1006</v>
      </c>
      <c r="E1" s="321" t="s">
        <v>1008</v>
      </c>
    </row>
    <row r="2" spans="1:5">
      <c r="A2" s="321" t="s">
        <v>140</v>
      </c>
      <c r="B2" s="321" t="s">
        <v>126</v>
      </c>
      <c r="C2" s="321" t="s">
        <v>1009</v>
      </c>
      <c r="D2" s="321" t="s">
        <v>140</v>
      </c>
      <c r="E2" s="321" t="s">
        <v>1010</v>
      </c>
    </row>
    <row r="3" spans="1:5">
      <c r="A3" s="321" t="s">
        <v>140</v>
      </c>
      <c r="B3" s="321" t="s">
        <v>92</v>
      </c>
      <c r="C3" s="321" t="s">
        <v>1011</v>
      </c>
      <c r="D3" s="321" t="s">
        <v>141</v>
      </c>
      <c r="E3" s="321" t="s">
        <v>1012</v>
      </c>
    </row>
    <row r="4" spans="1:5">
      <c r="A4" s="321" t="s">
        <v>140</v>
      </c>
      <c r="B4" s="321" t="s">
        <v>95</v>
      </c>
      <c r="C4" s="321" t="s">
        <v>1013</v>
      </c>
      <c r="D4" s="321" t="s">
        <v>142</v>
      </c>
      <c r="E4" s="321" t="s">
        <v>1014</v>
      </c>
    </row>
    <row r="5" spans="1:5">
      <c r="A5" s="321" t="s">
        <v>140</v>
      </c>
      <c r="B5" s="321" t="s">
        <v>104</v>
      </c>
      <c r="C5" s="321" t="s">
        <v>1015</v>
      </c>
      <c r="D5" s="321" t="s">
        <v>143</v>
      </c>
      <c r="E5" s="321" t="s">
        <v>1016</v>
      </c>
    </row>
    <row r="6" spans="1:5">
      <c r="A6" s="321" t="s">
        <v>140</v>
      </c>
      <c r="B6" s="321" t="s">
        <v>107</v>
      </c>
      <c r="C6" s="321" t="s">
        <v>1017</v>
      </c>
      <c r="D6" s="321" t="s">
        <v>1018</v>
      </c>
      <c r="E6" s="321" t="s">
        <v>1019</v>
      </c>
    </row>
    <row r="7" spans="1:5">
      <c r="A7" s="321" t="s">
        <v>140</v>
      </c>
      <c r="B7" s="321" t="s">
        <v>66</v>
      </c>
      <c r="C7" s="321" t="s">
        <v>1020</v>
      </c>
      <c r="D7" s="321" t="s">
        <v>1021</v>
      </c>
      <c r="E7" s="321" t="s">
        <v>1022</v>
      </c>
    </row>
    <row r="8" spans="1:5">
      <c r="A8" s="321" t="s">
        <v>141</v>
      </c>
      <c r="B8" s="321" t="s">
        <v>133</v>
      </c>
      <c r="C8" s="321" t="s">
        <v>1023</v>
      </c>
      <c r="D8" s="321" t="s">
        <v>1024</v>
      </c>
      <c r="E8" s="321" t="s">
        <v>1025</v>
      </c>
    </row>
    <row r="9" spans="1:5">
      <c r="A9" s="321" t="s">
        <v>141</v>
      </c>
      <c r="B9" s="321" t="s">
        <v>78</v>
      </c>
      <c r="C9" s="321" t="s">
        <v>1026</v>
      </c>
      <c r="D9" s="321" t="s">
        <v>1027</v>
      </c>
      <c r="E9" s="321" t="s">
        <v>1028</v>
      </c>
    </row>
    <row r="10" spans="1:5">
      <c r="A10" s="321" t="s">
        <v>141</v>
      </c>
      <c r="B10" s="321" t="s">
        <v>79</v>
      </c>
      <c r="C10" s="321" t="s">
        <v>1029</v>
      </c>
      <c r="D10" s="321" t="s">
        <v>225</v>
      </c>
      <c r="E10" s="321" t="s">
        <v>1030</v>
      </c>
    </row>
    <row r="11" spans="1:5">
      <c r="A11" s="321" t="s">
        <v>141</v>
      </c>
      <c r="B11" s="321" t="s">
        <v>99</v>
      </c>
      <c r="C11" s="321" t="s">
        <v>1031</v>
      </c>
      <c r="D11" s="321" t="s">
        <v>226</v>
      </c>
      <c r="E11" s="321" t="s">
        <v>1032</v>
      </c>
    </row>
    <row r="12" spans="1:5">
      <c r="A12" s="321" t="s">
        <v>141</v>
      </c>
      <c r="B12" s="321" t="s">
        <v>101</v>
      </c>
      <c r="C12" s="321" t="s">
        <v>1033</v>
      </c>
      <c r="D12" s="321" t="s">
        <v>227</v>
      </c>
      <c r="E12" s="321" t="s">
        <v>1034</v>
      </c>
    </row>
    <row r="13" spans="1:5">
      <c r="A13" s="321" t="s">
        <v>141</v>
      </c>
      <c r="B13" s="321" t="s">
        <v>103</v>
      </c>
      <c r="C13" s="321" t="s">
        <v>1035</v>
      </c>
      <c r="D13" s="321" t="s">
        <v>228</v>
      </c>
      <c r="E13" s="321" t="s">
        <v>1036</v>
      </c>
    </row>
    <row r="14" spans="1:5">
      <c r="A14" s="321" t="s">
        <v>141</v>
      </c>
      <c r="B14" s="321" t="s">
        <v>125</v>
      </c>
      <c r="C14" s="321" t="s">
        <v>1037</v>
      </c>
      <c r="D14" s="321" t="s">
        <v>229</v>
      </c>
      <c r="E14" s="321" t="s">
        <v>1038</v>
      </c>
    </row>
    <row r="15" spans="1:5">
      <c r="A15" s="321" t="s">
        <v>142</v>
      </c>
      <c r="B15" s="321" t="s">
        <v>137</v>
      </c>
      <c r="C15" s="321" t="s">
        <v>1039</v>
      </c>
      <c r="D15" s="321" t="s">
        <v>230</v>
      </c>
      <c r="E15" s="321" t="s">
        <v>1040</v>
      </c>
    </row>
    <row r="16" spans="1:5">
      <c r="A16" s="321" t="s">
        <v>142</v>
      </c>
      <c r="B16" s="321" t="s">
        <v>30</v>
      </c>
      <c r="C16" s="321" t="s">
        <v>1041</v>
      </c>
      <c r="D16" s="321" t="s">
        <v>231</v>
      </c>
      <c r="E16" s="321" t="s">
        <v>1042</v>
      </c>
    </row>
    <row r="17" spans="1:5">
      <c r="A17" s="321" t="s">
        <v>142</v>
      </c>
      <c r="B17" s="321" t="s">
        <v>34</v>
      </c>
      <c r="C17" s="321" t="s">
        <v>1043</v>
      </c>
      <c r="D17" s="321" t="s">
        <v>232</v>
      </c>
      <c r="E17" s="321" t="s">
        <v>1044</v>
      </c>
    </row>
    <row r="18" spans="1:5">
      <c r="A18" s="321" t="s">
        <v>142</v>
      </c>
      <c r="B18" s="321" t="s">
        <v>59</v>
      </c>
      <c r="C18" s="321" t="s">
        <v>1045</v>
      </c>
      <c r="D18" s="321" t="s">
        <v>233</v>
      </c>
      <c r="E18" s="321" t="s">
        <v>1046</v>
      </c>
    </row>
    <row r="19" spans="1:5">
      <c r="A19" s="321" t="s">
        <v>142</v>
      </c>
      <c r="B19" s="321" t="s">
        <v>62</v>
      </c>
      <c r="C19" s="321" t="s">
        <v>1047</v>
      </c>
      <c r="D19" s="321" t="s">
        <v>234</v>
      </c>
      <c r="E19" s="321" t="s">
        <v>1048</v>
      </c>
    </row>
    <row r="20" spans="1:5">
      <c r="A20" s="321" t="s">
        <v>142</v>
      </c>
      <c r="B20" s="321" t="s">
        <v>63</v>
      </c>
      <c r="C20" s="321" t="s">
        <v>1049</v>
      </c>
      <c r="D20" s="321" t="s">
        <v>235</v>
      </c>
      <c r="E20" s="321" t="s">
        <v>1050</v>
      </c>
    </row>
    <row r="21" spans="1:5">
      <c r="A21" s="321" t="s">
        <v>143</v>
      </c>
      <c r="B21" s="321" t="s">
        <v>138</v>
      </c>
      <c r="C21" s="321" t="s">
        <v>1051</v>
      </c>
      <c r="D21" s="321" t="s">
        <v>236</v>
      </c>
      <c r="E21" s="321" t="s">
        <v>1052</v>
      </c>
    </row>
    <row r="22" spans="1:5">
      <c r="A22" s="321" t="s">
        <v>143</v>
      </c>
      <c r="B22" s="321" t="s">
        <v>84</v>
      </c>
      <c r="C22" s="321" t="s">
        <v>1053</v>
      </c>
      <c r="D22" s="321"/>
      <c r="E22" s="321"/>
    </row>
    <row r="23" spans="1:5">
      <c r="A23" s="321" t="s">
        <v>143</v>
      </c>
      <c r="B23" s="321" t="s">
        <v>43</v>
      </c>
      <c r="C23" s="321" t="s">
        <v>1054</v>
      </c>
      <c r="D23" s="321"/>
      <c r="E23" s="321"/>
    </row>
    <row r="24" spans="1:5">
      <c r="A24" s="321" t="s">
        <v>143</v>
      </c>
      <c r="B24" s="321" t="s">
        <v>93</v>
      </c>
      <c r="C24" s="321" t="s">
        <v>1055</v>
      </c>
      <c r="D24" s="321"/>
      <c r="E24" s="321"/>
    </row>
    <row r="25" spans="1:5">
      <c r="A25" s="321" t="s">
        <v>143</v>
      </c>
      <c r="B25" s="321" t="s">
        <v>57</v>
      </c>
      <c r="C25" s="321" t="s">
        <v>1056</v>
      </c>
      <c r="D25" s="321"/>
      <c r="E25" s="321"/>
    </row>
    <row r="26" spans="1:5">
      <c r="A26" s="321" t="s">
        <v>143</v>
      </c>
      <c r="B26" s="321" t="s">
        <v>58</v>
      </c>
      <c r="C26" s="321" t="s">
        <v>1057</v>
      </c>
      <c r="D26" s="321"/>
      <c r="E26" s="321"/>
    </row>
    <row r="27" spans="1:5">
      <c r="A27" s="321" t="s">
        <v>143</v>
      </c>
      <c r="B27" s="321" t="s">
        <v>112</v>
      </c>
      <c r="C27" s="321" t="s">
        <v>1058</v>
      </c>
      <c r="D27" s="321"/>
      <c r="E27" s="321"/>
    </row>
    <row r="28" spans="1:5">
      <c r="A28" s="321" t="s">
        <v>143</v>
      </c>
      <c r="B28" s="321" t="s">
        <v>68</v>
      </c>
      <c r="C28" s="321" t="s">
        <v>1059</v>
      </c>
      <c r="D28" s="321"/>
      <c r="E28" s="321"/>
    </row>
    <row r="29" spans="1:5">
      <c r="A29" s="321" t="s">
        <v>143</v>
      </c>
      <c r="B29" s="321" t="s">
        <v>76</v>
      </c>
      <c r="C29" s="321" t="s">
        <v>1060</v>
      </c>
      <c r="D29" s="321"/>
      <c r="E29" s="321"/>
    </row>
    <row r="30" spans="1:5" ht="31.5">
      <c r="A30" s="321" t="s">
        <v>1018</v>
      </c>
      <c r="B30" s="321" t="s">
        <v>1018</v>
      </c>
      <c r="C30" s="321" t="s">
        <v>1061</v>
      </c>
      <c r="D30" s="321"/>
      <c r="E30" s="321"/>
    </row>
    <row r="31" spans="1:5" ht="31.5">
      <c r="A31" s="321" t="s">
        <v>1021</v>
      </c>
      <c r="B31" s="321" t="s">
        <v>1021</v>
      </c>
      <c r="C31" s="321" t="s">
        <v>1062</v>
      </c>
      <c r="D31" s="321"/>
      <c r="E31" s="321"/>
    </row>
    <row r="32" spans="1:5" ht="31.5">
      <c r="A32" s="321" t="s">
        <v>1024</v>
      </c>
      <c r="B32" s="321" t="s">
        <v>1024</v>
      </c>
      <c r="C32" s="321" t="s">
        <v>1063</v>
      </c>
      <c r="D32" s="321"/>
      <c r="E32" s="321"/>
    </row>
    <row r="33" spans="1:5" ht="31.5">
      <c r="A33" s="321" t="s">
        <v>1027</v>
      </c>
      <c r="B33" s="321" t="s">
        <v>1064</v>
      </c>
      <c r="C33" s="321" t="s">
        <v>1065</v>
      </c>
      <c r="D33" s="321"/>
      <c r="E33" s="321"/>
    </row>
    <row r="34" spans="1:5">
      <c r="A34" s="321" t="s">
        <v>225</v>
      </c>
      <c r="B34" s="321" t="s">
        <v>33</v>
      </c>
      <c r="C34" s="321" t="s">
        <v>1066</v>
      </c>
      <c r="D34" s="321"/>
      <c r="E34" s="321"/>
    </row>
    <row r="35" spans="1:5">
      <c r="A35" s="321" t="s">
        <v>225</v>
      </c>
      <c r="B35" s="321" t="s">
        <v>37</v>
      </c>
      <c r="C35" s="321" t="s">
        <v>1067</v>
      </c>
      <c r="D35" s="321"/>
      <c r="E35" s="321"/>
    </row>
    <row r="36" spans="1:5">
      <c r="A36" s="321" t="s">
        <v>225</v>
      </c>
      <c r="B36" s="321" t="s">
        <v>39</v>
      </c>
      <c r="C36" s="321" t="s">
        <v>1068</v>
      </c>
      <c r="D36" s="321"/>
      <c r="E36" s="321"/>
    </row>
    <row r="37" spans="1:5">
      <c r="A37" s="321" t="s">
        <v>225</v>
      </c>
      <c r="B37" s="321" t="s">
        <v>48</v>
      </c>
      <c r="C37" s="321" t="s">
        <v>1069</v>
      </c>
      <c r="D37" s="321"/>
      <c r="E37" s="321"/>
    </row>
    <row r="38" spans="1:5">
      <c r="A38" s="321" t="s">
        <v>225</v>
      </c>
      <c r="B38" s="321" t="s">
        <v>1070</v>
      </c>
      <c r="C38" s="321" t="s">
        <v>1071</v>
      </c>
      <c r="D38" s="321"/>
      <c r="E38" s="321"/>
    </row>
    <row r="39" spans="1:5">
      <c r="A39" s="321" t="s">
        <v>226</v>
      </c>
      <c r="B39" s="321" t="s">
        <v>80</v>
      </c>
      <c r="C39" s="321" t="s">
        <v>1072</v>
      </c>
      <c r="D39" s="321"/>
      <c r="E39" s="321"/>
    </row>
    <row r="40" spans="1:5">
      <c r="A40" s="321" t="s">
        <v>226</v>
      </c>
      <c r="B40" s="321" t="s">
        <v>24</v>
      </c>
      <c r="C40" s="321" t="s">
        <v>1073</v>
      </c>
      <c r="D40" s="321"/>
      <c r="E40" s="321"/>
    </row>
    <row r="41" spans="1:5">
      <c r="A41" s="321" t="s">
        <v>226</v>
      </c>
      <c r="B41" s="321" t="s">
        <v>1074</v>
      </c>
      <c r="C41" s="321" t="s">
        <v>1075</v>
      </c>
      <c r="D41" s="321"/>
      <c r="E41" s="321"/>
    </row>
    <row r="42" spans="1:5">
      <c r="A42" s="321" t="s">
        <v>226</v>
      </c>
      <c r="B42" s="321" t="s">
        <v>100</v>
      </c>
      <c r="C42" s="321" t="s">
        <v>1076</v>
      </c>
      <c r="D42" s="321"/>
      <c r="E42" s="321"/>
    </row>
    <row r="43" spans="1:5">
      <c r="A43" s="321" t="s">
        <v>226</v>
      </c>
      <c r="B43" s="321" t="s">
        <v>106</v>
      </c>
      <c r="C43" s="321" t="s">
        <v>1077</v>
      </c>
      <c r="D43" s="321"/>
      <c r="E43" s="321"/>
    </row>
    <row r="44" spans="1:5">
      <c r="A44" s="321" t="s">
        <v>226</v>
      </c>
      <c r="B44" s="321" t="s">
        <v>114</v>
      </c>
      <c r="C44" s="321" t="s">
        <v>1078</v>
      </c>
      <c r="D44" s="321"/>
      <c r="E44" s="321"/>
    </row>
    <row r="45" spans="1:5">
      <c r="A45" s="321" t="s">
        <v>226</v>
      </c>
      <c r="B45" s="321" t="s">
        <v>130</v>
      </c>
      <c r="C45" s="321" t="s">
        <v>1079</v>
      </c>
      <c r="D45" s="321"/>
      <c r="E45" s="321"/>
    </row>
    <row r="46" spans="1:5">
      <c r="A46" s="321" t="s">
        <v>226</v>
      </c>
      <c r="B46" s="321" t="s">
        <v>116</v>
      </c>
      <c r="C46" s="321" t="s">
        <v>1080</v>
      </c>
      <c r="D46" s="321"/>
      <c r="E46" s="321"/>
    </row>
    <row r="47" spans="1:5">
      <c r="A47" s="321" t="s">
        <v>226</v>
      </c>
      <c r="B47" s="321" t="s">
        <v>118</v>
      </c>
      <c r="C47" s="321" t="s">
        <v>1081</v>
      </c>
      <c r="D47" s="321"/>
      <c r="E47" s="321"/>
    </row>
    <row r="48" spans="1:5">
      <c r="A48" s="321" t="s">
        <v>226</v>
      </c>
      <c r="B48" s="321" t="s">
        <v>119</v>
      </c>
      <c r="C48" s="321" t="s">
        <v>1082</v>
      </c>
      <c r="D48" s="321"/>
      <c r="E48" s="321"/>
    </row>
    <row r="49" spans="1:5">
      <c r="A49" s="321" t="s">
        <v>226</v>
      </c>
      <c r="B49" s="321" t="s">
        <v>121</v>
      </c>
      <c r="C49" s="321" t="s">
        <v>1083</v>
      </c>
      <c r="D49" s="321"/>
      <c r="E49" s="321"/>
    </row>
    <row r="50" spans="1:5">
      <c r="A50" s="321" t="s">
        <v>226</v>
      </c>
      <c r="B50" s="321" t="s">
        <v>123</v>
      </c>
      <c r="C50" s="321" t="s">
        <v>1084</v>
      </c>
      <c r="D50" s="321"/>
      <c r="E50" s="321"/>
    </row>
    <row r="51" spans="1:5">
      <c r="A51" s="321" t="s">
        <v>226</v>
      </c>
      <c r="B51" s="321" t="s">
        <v>124</v>
      </c>
      <c r="C51" s="321" t="s">
        <v>1085</v>
      </c>
      <c r="D51" s="321"/>
      <c r="E51" s="321"/>
    </row>
    <row r="52" spans="1:5">
      <c r="A52" s="321" t="s">
        <v>227</v>
      </c>
      <c r="B52" s="321" t="s">
        <v>1086</v>
      </c>
      <c r="C52" s="321" t="s">
        <v>1087</v>
      </c>
      <c r="D52" s="321"/>
      <c r="E52" s="321"/>
    </row>
    <row r="53" spans="1:5">
      <c r="A53" s="321" t="s">
        <v>227</v>
      </c>
      <c r="B53" s="321" t="s">
        <v>136</v>
      </c>
      <c r="C53" s="321" t="s">
        <v>1088</v>
      </c>
      <c r="D53" s="321"/>
      <c r="E53" s="321"/>
    </row>
    <row r="54" spans="1:5">
      <c r="A54" s="321" t="s">
        <v>227</v>
      </c>
      <c r="B54" s="321" t="s">
        <v>46</v>
      </c>
      <c r="C54" s="321" t="s">
        <v>1089</v>
      </c>
      <c r="D54" s="321"/>
      <c r="E54" s="321"/>
    </row>
    <row r="55" spans="1:5">
      <c r="A55" s="321" t="s">
        <v>227</v>
      </c>
      <c r="B55" s="321" t="s">
        <v>54</v>
      </c>
      <c r="C55" s="321" t="s">
        <v>1090</v>
      </c>
      <c r="D55" s="321"/>
      <c r="E55" s="321"/>
    </row>
    <row r="56" spans="1:5">
      <c r="A56" s="321" t="s">
        <v>227</v>
      </c>
      <c r="B56" s="321" t="s">
        <v>1091</v>
      </c>
      <c r="C56" s="321" t="s">
        <v>1092</v>
      </c>
      <c r="D56" s="321"/>
      <c r="E56" s="321"/>
    </row>
    <row r="57" spans="1:5">
      <c r="A57" s="321" t="s">
        <v>227</v>
      </c>
      <c r="B57" s="321" t="s">
        <v>67</v>
      </c>
      <c r="C57" s="321" t="s">
        <v>1093</v>
      </c>
      <c r="D57" s="321"/>
      <c r="E57" s="321"/>
    </row>
    <row r="58" spans="1:5">
      <c r="A58" s="321" t="s">
        <v>227</v>
      </c>
      <c r="B58" s="321" t="s">
        <v>69</v>
      </c>
      <c r="C58" s="321" t="s">
        <v>1094</v>
      </c>
      <c r="D58" s="321"/>
      <c r="E58" s="321"/>
    </row>
    <row r="59" spans="1:5">
      <c r="A59" s="321" t="s">
        <v>227</v>
      </c>
      <c r="B59" s="321" t="s">
        <v>75</v>
      </c>
      <c r="C59" s="321" t="s">
        <v>1095</v>
      </c>
      <c r="D59" s="321"/>
      <c r="E59" s="321"/>
    </row>
    <row r="60" spans="1:5">
      <c r="A60" s="321" t="s">
        <v>228</v>
      </c>
      <c r="B60" s="321" t="s">
        <v>1096</v>
      </c>
      <c r="C60" s="321" t="s">
        <v>1097</v>
      </c>
      <c r="D60" s="321"/>
      <c r="E60" s="321"/>
    </row>
    <row r="61" spans="1:5">
      <c r="A61" s="321" t="s">
        <v>228</v>
      </c>
      <c r="B61" s="321" t="s">
        <v>83</v>
      </c>
      <c r="C61" s="321">
        <v>6963241521</v>
      </c>
      <c r="D61" s="321"/>
      <c r="E61" s="321"/>
    </row>
    <row r="62" spans="1:5">
      <c r="A62" s="321" t="s">
        <v>228</v>
      </c>
      <c r="B62" s="321" t="s">
        <v>52</v>
      </c>
      <c r="C62" s="321">
        <v>6963249021</v>
      </c>
      <c r="D62" s="321"/>
      <c r="E62" s="321"/>
    </row>
    <row r="63" spans="1:5">
      <c r="A63" s="321" t="s">
        <v>228</v>
      </c>
      <c r="B63" s="321" t="s">
        <v>1098</v>
      </c>
      <c r="C63" s="321">
        <v>6963245521</v>
      </c>
      <c r="D63" s="321"/>
      <c r="E63" s="321"/>
    </row>
    <row r="64" spans="1:5">
      <c r="A64" s="321" t="s">
        <v>228</v>
      </c>
      <c r="B64" s="321" t="s">
        <v>65</v>
      </c>
      <c r="C64" s="321">
        <v>6963246521</v>
      </c>
      <c r="D64" s="321"/>
      <c r="E64" s="321"/>
    </row>
    <row r="65" spans="1:5">
      <c r="A65" s="321" t="s">
        <v>228</v>
      </c>
      <c r="B65" s="321" t="s">
        <v>132</v>
      </c>
      <c r="C65" s="321">
        <v>6963248521</v>
      </c>
      <c r="D65" s="321"/>
      <c r="E65" s="321"/>
    </row>
    <row r="66" spans="1:5">
      <c r="A66" s="321" t="s">
        <v>229</v>
      </c>
      <c r="B66" s="321" t="s">
        <v>31</v>
      </c>
      <c r="C66" s="321" t="s">
        <v>1099</v>
      </c>
      <c r="D66" s="321"/>
      <c r="E66" s="321"/>
    </row>
    <row r="67" spans="1:5">
      <c r="A67" s="321" t="s">
        <v>229</v>
      </c>
      <c r="B67" s="321" t="s">
        <v>41</v>
      </c>
      <c r="C67" s="321" t="s">
        <v>1100</v>
      </c>
      <c r="D67" s="321"/>
      <c r="E67" s="321"/>
    </row>
    <row r="68" spans="1:5">
      <c r="A68" s="321" t="s">
        <v>229</v>
      </c>
      <c r="B68" s="321" t="s">
        <v>88</v>
      </c>
      <c r="C68" s="321" t="s">
        <v>1101</v>
      </c>
      <c r="D68" s="321"/>
      <c r="E68" s="321"/>
    </row>
    <row r="69" spans="1:5">
      <c r="A69" s="321" t="s">
        <v>229</v>
      </c>
      <c r="B69" s="321" t="s">
        <v>89</v>
      </c>
      <c r="C69" s="321" t="s">
        <v>1102</v>
      </c>
      <c r="D69" s="321"/>
      <c r="E69" s="321"/>
    </row>
    <row r="70" spans="1:5">
      <c r="A70" s="321" t="s">
        <v>229</v>
      </c>
      <c r="B70" s="321" t="s">
        <v>53</v>
      </c>
      <c r="C70" s="321" t="s">
        <v>1103</v>
      </c>
      <c r="D70" s="321"/>
      <c r="E70" s="321"/>
    </row>
    <row r="71" spans="1:5">
      <c r="A71" s="321" t="s">
        <v>229</v>
      </c>
      <c r="B71" s="321" t="s">
        <v>61</v>
      </c>
      <c r="C71" s="321" t="s">
        <v>1104</v>
      </c>
      <c r="D71" s="321"/>
      <c r="E71" s="321"/>
    </row>
    <row r="72" spans="1:5">
      <c r="A72" s="321" t="s">
        <v>229</v>
      </c>
      <c r="B72" s="321" t="s">
        <v>64</v>
      </c>
      <c r="C72" s="321" t="s">
        <v>1105</v>
      </c>
      <c r="D72" s="321"/>
      <c r="E72" s="321"/>
    </row>
    <row r="73" spans="1:5">
      <c r="A73" s="321" t="s">
        <v>230</v>
      </c>
      <c r="B73" s="321" t="s">
        <v>49</v>
      </c>
      <c r="C73" s="321" t="s">
        <v>1106</v>
      </c>
      <c r="D73" s="321"/>
      <c r="E73" s="321"/>
    </row>
    <row r="74" spans="1:5">
      <c r="A74" s="321" t="s">
        <v>230</v>
      </c>
      <c r="B74" s="321" t="s">
        <v>128</v>
      </c>
      <c r="C74" s="321" t="s">
        <v>1107</v>
      </c>
      <c r="D74" s="321"/>
      <c r="E74" s="321"/>
    </row>
    <row r="75" spans="1:5">
      <c r="A75" s="321" t="s">
        <v>230</v>
      </c>
      <c r="B75" s="321" t="s">
        <v>96</v>
      </c>
      <c r="C75" s="321" t="s">
        <v>1108</v>
      </c>
      <c r="D75" s="321"/>
      <c r="E75" s="321"/>
    </row>
    <row r="76" spans="1:5">
      <c r="A76" s="321" t="s">
        <v>230</v>
      </c>
      <c r="B76" s="321" t="s">
        <v>117</v>
      </c>
      <c r="C76" s="321" t="s">
        <v>1109</v>
      </c>
      <c r="D76" s="321"/>
      <c r="E76" s="321"/>
    </row>
    <row r="77" spans="1:5">
      <c r="A77" s="321" t="s">
        <v>230</v>
      </c>
      <c r="B77" s="321" t="s">
        <v>1110</v>
      </c>
      <c r="C77" s="321" t="s">
        <v>1111</v>
      </c>
      <c r="D77" s="321"/>
      <c r="E77" s="321"/>
    </row>
    <row r="78" spans="1:5">
      <c r="A78" s="321" t="s">
        <v>231</v>
      </c>
      <c r="B78" s="321" t="s">
        <v>81</v>
      </c>
      <c r="C78" s="321" t="s">
        <v>1112</v>
      </c>
      <c r="D78" s="321"/>
      <c r="E78" s="321"/>
    </row>
    <row r="79" spans="1:5">
      <c r="A79" s="321" t="s">
        <v>231</v>
      </c>
      <c r="B79" s="321" t="s">
        <v>97</v>
      </c>
      <c r="C79" s="321" t="s">
        <v>1113</v>
      </c>
      <c r="D79" s="321"/>
      <c r="E79" s="321"/>
    </row>
    <row r="80" spans="1:5">
      <c r="A80" s="321" t="s">
        <v>231</v>
      </c>
      <c r="B80" s="321" t="s">
        <v>105</v>
      </c>
      <c r="C80" s="321" t="s">
        <v>1114</v>
      </c>
      <c r="D80" s="321"/>
      <c r="E80" s="321"/>
    </row>
    <row r="81" spans="1:5">
      <c r="A81" s="321" t="s">
        <v>231</v>
      </c>
      <c r="B81" s="321" t="s">
        <v>108</v>
      </c>
      <c r="C81" s="321" t="s">
        <v>1115</v>
      </c>
      <c r="D81" s="321"/>
      <c r="E81" s="321"/>
    </row>
    <row r="82" spans="1:5">
      <c r="A82" s="321" t="s">
        <v>231</v>
      </c>
      <c r="B82" s="321" t="s">
        <v>1116</v>
      </c>
      <c r="C82" s="321" t="s">
        <v>1117</v>
      </c>
      <c r="D82" s="321"/>
      <c r="E82" s="321"/>
    </row>
    <row r="83" spans="1:5">
      <c r="A83" s="321" t="s">
        <v>232</v>
      </c>
      <c r="B83" s="321" t="s">
        <v>85</v>
      </c>
      <c r="C83" s="321" t="s">
        <v>1118</v>
      </c>
      <c r="D83" s="321"/>
      <c r="E83" s="321"/>
    </row>
    <row r="84" spans="1:5">
      <c r="A84" s="321" t="s">
        <v>232</v>
      </c>
      <c r="B84" s="321" t="s">
        <v>91</v>
      </c>
      <c r="C84" s="321" t="s">
        <v>1119</v>
      </c>
      <c r="D84" s="321"/>
      <c r="E84" s="321"/>
    </row>
    <row r="85" spans="1:5">
      <c r="A85" s="321" t="s">
        <v>232</v>
      </c>
      <c r="B85" s="321" t="s">
        <v>102</v>
      </c>
      <c r="C85" s="321" t="s">
        <v>1120</v>
      </c>
      <c r="D85" s="321"/>
      <c r="E85" s="321"/>
    </row>
    <row r="86" spans="1:5">
      <c r="A86" s="321" t="s">
        <v>232</v>
      </c>
      <c r="B86" s="321" t="s">
        <v>129</v>
      </c>
      <c r="C86" s="321" t="s">
        <v>1121</v>
      </c>
      <c r="D86" s="321"/>
      <c r="E86" s="321"/>
    </row>
    <row r="87" spans="1:5">
      <c r="A87" s="321" t="s">
        <v>232</v>
      </c>
      <c r="B87" s="321" t="s">
        <v>113</v>
      </c>
      <c r="C87" s="321" t="s">
        <v>1122</v>
      </c>
      <c r="D87" s="321"/>
      <c r="E87" s="321"/>
    </row>
    <row r="88" spans="1:5">
      <c r="A88" s="321" t="s">
        <v>232</v>
      </c>
      <c r="B88" s="321" t="s">
        <v>122</v>
      </c>
      <c r="C88" s="321" t="s">
        <v>1123</v>
      </c>
      <c r="D88" s="321"/>
      <c r="E88" s="321"/>
    </row>
    <row r="89" spans="1:5">
      <c r="A89" s="321" t="s">
        <v>233</v>
      </c>
      <c r="B89" s="321" t="s">
        <v>27</v>
      </c>
      <c r="C89" s="321" t="s">
        <v>1124</v>
      </c>
      <c r="D89" s="321"/>
      <c r="E89" s="321"/>
    </row>
    <row r="90" spans="1:5">
      <c r="A90" s="321" t="s">
        <v>233</v>
      </c>
      <c r="B90" s="321" t="s">
        <v>28</v>
      </c>
      <c r="C90" s="321" t="s">
        <v>1125</v>
      </c>
      <c r="D90" s="321"/>
      <c r="E90" s="321"/>
    </row>
    <row r="91" spans="1:5">
      <c r="A91" s="321" t="s">
        <v>233</v>
      </c>
      <c r="B91" s="321" t="s">
        <v>131</v>
      </c>
      <c r="C91" s="321" t="s">
        <v>1126</v>
      </c>
      <c r="D91" s="321"/>
      <c r="E91" s="321"/>
    </row>
    <row r="92" spans="1:5">
      <c r="A92" s="321" t="s">
        <v>233</v>
      </c>
      <c r="B92" s="321" t="s">
        <v>72</v>
      </c>
      <c r="C92" s="321" t="s">
        <v>1127</v>
      </c>
      <c r="D92" s="321"/>
      <c r="E92" s="321"/>
    </row>
    <row r="93" spans="1:5">
      <c r="A93" s="321" t="s">
        <v>234</v>
      </c>
      <c r="B93" s="321" t="s">
        <v>135</v>
      </c>
      <c r="C93" s="321" t="s">
        <v>1128</v>
      </c>
      <c r="D93" s="321"/>
      <c r="E93" s="321"/>
    </row>
    <row r="94" spans="1:5">
      <c r="A94" s="321" t="s">
        <v>234</v>
      </c>
      <c r="B94" s="321" t="s">
        <v>32</v>
      </c>
      <c r="C94" s="321" t="s">
        <v>1129</v>
      </c>
      <c r="D94" s="321"/>
      <c r="E94" s="321"/>
    </row>
    <row r="95" spans="1:5">
      <c r="A95" s="321" t="s">
        <v>234</v>
      </c>
      <c r="B95" s="321" t="s">
        <v>38</v>
      </c>
      <c r="C95" s="321" t="s">
        <v>1130</v>
      </c>
      <c r="D95" s="321"/>
      <c r="E95" s="321"/>
    </row>
    <row r="96" spans="1:5">
      <c r="A96" s="321" t="s">
        <v>234</v>
      </c>
      <c r="B96" s="321" t="s">
        <v>127</v>
      </c>
      <c r="C96" s="321" t="s">
        <v>1131</v>
      </c>
      <c r="D96" s="321"/>
      <c r="E96" s="321"/>
    </row>
    <row r="97" spans="1:5">
      <c r="A97" s="321" t="s">
        <v>234</v>
      </c>
      <c r="B97" s="321" t="s">
        <v>82</v>
      </c>
      <c r="C97" s="321" t="s">
        <v>1132</v>
      </c>
      <c r="D97" s="321"/>
      <c r="E97" s="321"/>
    </row>
    <row r="98" spans="1:5">
      <c r="A98" s="321" t="s">
        <v>234</v>
      </c>
      <c r="B98" s="321" t="s">
        <v>40</v>
      </c>
      <c r="C98" s="321" t="s">
        <v>1133</v>
      </c>
      <c r="D98" s="321"/>
      <c r="E98" s="321"/>
    </row>
    <row r="99" spans="1:5">
      <c r="A99" s="321" t="s">
        <v>234</v>
      </c>
      <c r="B99" s="321" t="s">
        <v>42</v>
      </c>
      <c r="C99" s="321" t="s">
        <v>1134</v>
      </c>
      <c r="D99" s="321"/>
      <c r="E99" s="321"/>
    </row>
    <row r="100" spans="1:5">
      <c r="A100" s="321" t="s">
        <v>234</v>
      </c>
      <c r="B100" s="321" t="s">
        <v>86</v>
      </c>
      <c r="C100" s="321" t="s">
        <v>1135</v>
      </c>
      <c r="D100" s="321"/>
      <c r="E100" s="321"/>
    </row>
    <row r="101" spans="1:5">
      <c r="A101" s="321" t="s">
        <v>234</v>
      </c>
      <c r="B101" s="321" t="s">
        <v>87</v>
      </c>
      <c r="C101" s="321" t="s">
        <v>1136</v>
      </c>
      <c r="D101" s="321"/>
      <c r="E101" s="321"/>
    </row>
    <row r="102" spans="1:5">
      <c r="A102" s="321" t="s">
        <v>234</v>
      </c>
      <c r="B102" s="321" t="s">
        <v>46</v>
      </c>
      <c r="C102" s="321" t="s">
        <v>1137</v>
      </c>
      <c r="D102" s="321"/>
      <c r="E102" s="321"/>
    </row>
    <row r="103" spans="1:5">
      <c r="A103" s="321" t="s">
        <v>234</v>
      </c>
      <c r="B103" s="321" t="s">
        <v>47</v>
      </c>
      <c r="C103" s="321" t="s">
        <v>1138</v>
      </c>
      <c r="D103" s="321"/>
      <c r="E103" s="321"/>
    </row>
    <row r="104" spans="1:5">
      <c r="A104" s="321" t="s">
        <v>234</v>
      </c>
      <c r="B104" s="321" t="s">
        <v>1139</v>
      </c>
      <c r="C104" s="321" t="s">
        <v>1140</v>
      </c>
      <c r="D104" s="321"/>
      <c r="E104" s="321"/>
    </row>
    <row r="105" spans="1:5">
      <c r="A105" s="321" t="s">
        <v>234</v>
      </c>
      <c r="B105" s="321" t="s">
        <v>50</v>
      </c>
      <c r="C105" s="321" t="s">
        <v>1141</v>
      </c>
      <c r="D105" s="321"/>
      <c r="E105" s="321"/>
    </row>
    <row r="106" spans="1:5">
      <c r="A106" s="321" t="s">
        <v>234</v>
      </c>
      <c r="B106" s="321" t="s">
        <v>98</v>
      </c>
      <c r="C106" s="321" t="s">
        <v>1142</v>
      </c>
      <c r="D106" s="321"/>
      <c r="E106" s="321"/>
    </row>
    <row r="107" spans="1:5">
      <c r="A107" s="321" t="s">
        <v>234</v>
      </c>
      <c r="B107" s="321" t="s">
        <v>55</v>
      </c>
      <c r="C107" s="321" t="s">
        <v>1143</v>
      </c>
      <c r="D107" s="321"/>
      <c r="E107" s="321"/>
    </row>
    <row r="108" spans="1:5">
      <c r="A108" s="321" t="s">
        <v>234</v>
      </c>
      <c r="B108" s="321" t="s">
        <v>107</v>
      </c>
      <c r="C108" s="321" t="s">
        <v>1144</v>
      </c>
      <c r="D108" s="321"/>
      <c r="E108" s="321"/>
    </row>
    <row r="109" spans="1:5">
      <c r="A109" s="321" t="s">
        <v>234</v>
      </c>
      <c r="B109" s="321" t="s">
        <v>111</v>
      </c>
      <c r="C109" s="321" t="s">
        <v>1145</v>
      </c>
      <c r="D109" s="321"/>
      <c r="E109" s="321"/>
    </row>
    <row r="110" spans="1:5">
      <c r="A110" s="321" t="s">
        <v>234</v>
      </c>
      <c r="B110" s="321" t="s">
        <v>115</v>
      </c>
      <c r="C110" s="321" t="s">
        <v>1146</v>
      </c>
      <c r="D110" s="321"/>
      <c r="E110" s="321"/>
    </row>
    <row r="111" spans="1:5">
      <c r="A111" s="321" t="s">
        <v>234</v>
      </c>
      <c r="B111" s="321" t="s">
        <v>120</v>
      </c>
      <c r="C111" s="321" t="s">
        <v>1147</v>
      </c>
      <c r="D111" s="321"/>
      <c r="E111" s="321"/>
    </row>
    <row r="112" spans="1:5">
      <c r="A112" s="321" t="s">
        <v>235</v>
      </c>
      <c r="B112" s="321" t="s">
        <v>44</v>
      </c>
      <c r="C112" s="321" t="s">
        <v>1148</v>
      </c>
      <c r="D112" s="321"/>
      <c r="E112" s="321"/>
    </row>
    <row r="113" spans="1:5">
      <c r="A113" s="321" t="s">
        <v>235</v>
      </c>
      <c r="B113" s="321" t="s">
        <v>110</v>
      </c>
      <c r="C113" s="321" t="s">
        <v>1149</v>
      </c>
      <c r="D113" s="321"/>
      <c r="E113" s="321"/>
    </row>
    <row r="114" spans="1:5">
      <c r="A114" s="321" t="s">
        <v>235</v>
      </c>
      <c r="B114" s="321" t="s">
        <v>70</v>
      </c>
      <c r="C114" s="321" t="s">
        <v>1150</v>
      </c>
      <c r="D114" s="321"/>
      <c r="E114" s="321"/>
    </row>
    <row r="115" spans="1:5">
      <c r="A115" s="321" t="s">
        <v>235</v>
      </c>
      <c r="B115" s="321" t="s">
        <v>71</v>
      </c>
      <c r="C115" s="321" t="s">
        <v>1151</v>
      </c>
      <c r="D115" s="321"/>
      <c r="E115" s="321"/>
    </row>
    <row r="116" spans="1:5">
      <c r="A116" s="321" t="s">
        <v>236</v>
      </c>
      <c r="B116" s="321" t="s">
        <v>77</v>
      </c>
      <c r="C116" s="321" t="s">
        <v>1152</v>
      </c>
      <c r="D116" s="321"/>
      <c r="E116" s="321"/>
    </row>
    <row r="117" spans="1:5">
      <c r="A117" s="321" t="s">
        <v>236</v>
      </c>
      <c r="B117" s="321" t="s">
        <v>26</v>
      </c>
      <c r="C117" s="321" t="s">
        <v>1153</v>
      </c>
      <c r="D117" s="321"/>
      <c r="E117" s="321"/>
    </row>
    <row r="118" spans="1:5">
      <c r="A118" s="321" t="s">
        <v>236</v>
      </c>
      <c r="B118" s="321" t="s">
        <v>109</v>
      </c>
      <c r="C118" s="321" t="s">
        <v>1154</v>
      </c>
      <c r="D118" s="321"/>
      <c r="E118" s="321"/>
    </row>
    <row r="119" spans="1:5">
      <c r="A119" s="321" t="s">
        <v>236</v>
      </c>
      <c r="B119" s="321" t="s">
        <v>66</v>
      </c>
      <c r="C119" s="321" t="s">
        <v>1155</v>
      </c>
      <c r="D119" s="321"/>
      <c r="E119" s="321"/>
    </row>
    <row r="120" spans="1:5">
      <c r="A120" s="321" t="s">
        <v>236</v>
      </c>
      <c r="B120" s="321" t="s">
        <v>1156</v>
      </c>
      <c r="C120" s="321" t="s">
        <v>1157</v>
      </c>
      <c r="D120" s="321"/>
      <c r="E120" s="321"/>
    </row>
    <row r="121" spans="1:5">
      <c r="A121" s="321" t="s">
        <v>236</v>
      </c>
      <c r="B121" s="321" t="s">
        <v>134</v>
      </c>
      <c r="C121" s="321" t="s">
        <v>1158</v>
      </c>
      <c r="D121" s="321"/>
      <c r="E121" s="3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2" tint="-0.499984740745262"/>
  </sheetPr>
  <dimension ref="A1:U299"/>
  <sheetViews>
    <sheetView topLeftCell="I1" workbookViewId="0">
      <selection activeCell="O17" sqref="O17"/>
    </sheetView>
  </sheetViews>
  <sheetFormatPr defaultColWidth="9" defaultRowHeight="15.75"/>
  <cols>
    <col min="1" max="1" width="20" style="10" customWidth="1"/>
    <col min="2" max="2" width="3.5" style="10" customWidth="1"/>
    <col min="3" max="3" width="28.5" style="10" customWidth="1"/>
    <col min="4" max="4" width="4.125" style="10" customWidth="1"/>
    <col min="5" max="5" width="8" style="10" customWidth="1"/>
    <col min="6" max="6" width="4.875" style="10" customWidth="1"/>
    <col min="7" max="7" width="9.25" style="10" customWidth="1"/>
    <col min="8" max="8" width="39.75" style="10" customWidth="1"/>
    <col min="9" max="9" width="25" style="10" customWidth="1"/>
    <col min="10" max="10" width="3.25" style="10" customWidth="1"/>
    <col min="11" max="11" width="16.75" style="10" customWidth="1"/>
    <col min="12" max="12" width="22.375" style="10" customWidth="1"/>
    <col min="13" max="13" width="14.875" style="110" customWidth="1"/>
    <col min="14" max="14" width="15.875" style="31" customWidth="1"/>
    <col min="15" max="15" width="129.125" style="109" customWidth="1"/>
    <col min="16" max="16" width="11.625" style="10" customWidth="1"/>
    <col min="17" max="16384" width="9" style="10"/>
  </cols>
  <sheetData>
    <row r="1" spans="1:21">
      <c r="A1" s="11" t="s">
        <v>220</v>
      </c>
      <c r="C1" s="11" t="s">
        <v>237</v>
      </c>
      <c r="E1" s="11" t="s">
        <v>246</v>
      </c>
      <c r="G1" s="11" t="s">
        <v>244</v>
      </c>
      <c r="H1" s="11" t="s">
        <v>250</v>
      </c>
      <c r="I1" s="11" t="s">
        <v>153</v>
      </c>
      <c r="M1" s="105" t="s">
        <v>206</v>
      </c>
      <c r="N1" s="31" t="s">
        <v>650</v>
      </c>
      <c r="O1" s="106" t="s">
        <v>368</v>
      </c>
      <c r="P1" s="111" t="s">
        <v>834</v>
      </c>
    </row>
    <row r="2" spans="1:21">
      <c r="K2" s="20">
        <v>1</v>
      </c>
      <c r="L2" s="20">
        <v>2</v>
      </c>
      <c r="M2" s="107">
        <v>7017465920</v>
      </c>
      <c r="N2" s="107" t="s">
        <v>425</v>
      </c>
      <c r="O2" s="107" t="s">
        <v>1250</v>
      </c>
      <c r="P2" s="107" t="s">
        <v>835</v>
      </c>
      <c r="Q2" s="31"/>
      <c r="R2" s="31"/>
      <c r="S2" s="31"/>
      <c r="T2" s="31"/>
      <c r="U2" s="31"/>
    </row>
    <row r="3" spans="1:21">
      <c r="A3" s="10" t="s">
        <v>140</v>
      </c>
      <c r="C3" s="10" t="s">
        <v>126</v>
      </c>
      <c r="E3" s="21">
        <v>2011</v>
      </c>
      <c r="G3" s="10" t="s">
        <v>147</v>
      </c>
      <c r="H3" s="10" t="s">
        <v>247</v>
      </c>
      <c r="I3" s="9" t="s">
        <v>1237</v>
      </c>
      <c r="J3" s="10">
        <v>1</v>
      </c>
      <c r="K3" s="20" t="s">
        <v>255</v>
      </c>
      <c r="L3" s="20" t="s">
        <v>256</v>
      </c>
      <c r="M3" s="107">
        <v>7002013199</v>
      </c>
      <c r="N3" s="107" t="s">
        <v>425</v>
      </c>
      <c r="O3" s="107" t="s">
        <v>1251</v>
      </c>
      <c r="P3" s="107" t="s">
        <v>837</v>
      </c>
      <c r="Q3" s="31"/>
      <c r="R3" s="31"/>
      <c r="S3" s="31"/>
      <c r="T3" s="31"/>
      <c r="U3" s="31"/>
    </row>
    <row r="4" spans="1:21">
      <c r="A4" s="10" t="s">
        <v>141</v>
      </c>
      <c r="C4" s="10" t="s">
        <v>77</v>
      </c>
      <c r="E4" s="21">
        <v>2012</v>
      </c>
      <c r="G4" s="10" t="s">
        <v>245</v>
      </c>
      <c r="H4" s="10" t="s">
        <v>248</v>
      </c>
      <c r="I4" s="9" t="s">
        <v>1232</v>
      </c>
      <c r="J4" s="10">
        <v>2</v>
      </c>
      <c r="K4" s="20"/>
      <c r="L4" s="20" t="s">
        <v>257</v>
      </c>
      <c r="M4" s="107">
        <v>7017488318</v>
      </c>
      <c r="N4" s="107">
        <v>701701001</v>
      </c>
      <c r="O4" s="107" t="s">
        <v>1252</v>
      </c>
      <c r="P4" s="107" t="s">
        <v>836</v>
      </c>
      <c r="Q4" s="31"/>
      <c r="R4" s="31"/>
      <c r="S4" s="31"/>
      <c r="T4" s="31"/>
      <c r="U4" s="31"/>
    </row>
    <row r="5" spans="1:21">
      <c r="A5" s="10" t="s">
        <v>142</v>
      </c>
      <c r="C5" s="10" t="s">
        <v>133</v>
      </c>
      <c r="E5" s="21">
        <v>2013</v>
      </c>
      <c r="H5" s="10" t="s">
        <v>249</v>
      </c>
      <c r="I5" s="9" t="s">
        <v>1233</v>
      </c>
      <c r="L5" s="20"/>
      <c r="M5" s="107">
        <v>7020008610</v>
      </c>
      <c r="N5" s="107">
        <v>702001001</v>
      </c>
      <c r="O5" s="107" t="s">
        <v>1253</v>
      </c>
      <c r="P5" s="107" t="s">
        <v>838</v>
      </c>
      <c r="Q5" s="31"/>
      <c r="R5" s="31"/>
      <c r="S5" s="31"/>
      <c r="T5" s="31"/>
      <c r="U5" s="31"/>
    </row>
    <row r="6" spans="1:21">
      <c r="A6" s="10" t="s">
        <v>143</v>
      </c>
      <c r="C6" s="10" t="s">
        <v>25</v>
      </c>
      <c r="E6" s="21">
        <v>2014</v>
      </c>
      <c r="H6" s="10" t="s">
        <v>23</v>
      </c>
      <c r="I6" s="9" t="s">
        <v>1234</v>
      </c>
      <c r="L6" s="20"/>
      <c r="M6" s="107" t="s">
        <v>540</v>
      </c>
      <c r="N6" s="107" t="s">
        <v>652</v>
      </c>
      <c r="O6" s="107" t="s">
        <v>678</v>
      </c>
      <c r="P6" s="30"/>
      <c r="Q6" s="31"/>
      <c r="R6" s="31"/>
      <c r="S6" s="31"/>
      <c r="T6" s="31"/>
      <c r="U6" s="31"/>
    </row>
    <row r="7" spans="1:21">
      <c r="A7" s="10" t="s">
        <v>221</v>
      </c>
      <c r="C7" s="10" t="s">
        <v>137</v>
      </c>
      <c r="E7" s="21">
        <v>2015</v>
      </c>
      <c r="H7" s="10" t="s">
        <v>398</v>
      </c>
      <c r="I7" s="11"/>
      <c r="L7" s="20"/>
      <c r="M7" s="107" t="s">
        <v>485</v>
      </c>
      <c r="N7" s="107" t="s">
        <v>652</v>
      </c>
      <c r="O7" s="107" t="s">
        <v>679</v>
      </c>
      <c r="P7" s="32"/>
      <c r="Q7" s="31"/>
      <c r="R7" s="31"/>
      <c r="S7" s="31"/>
      <c r="T7" s="31"/>
      <c r="U7" s="31"/>
    </row>
    <row r="8" spans="1:21">
      <c r="A8" s="10" t="s">
        <v>222</v>
      </c>
      <c r="C8" s="10" t="s">
        <v>26</v>
      </c>
      <c r="E8" s="21">
        <v>2016</v>
      </c>
      <c r="H8" s="10" t="s">
        <v>480</v>
      </c>
      <c r="L8" s="20"/>
      <c r="M8" s="107" t="s">
        <v>486</v>
      </c>
      <c r="N8" s="107" t="s">
        <v>652</v>
      </c>
      <c r="O8" s="107" t="s">
        <v>680</v>
      </c>
      <c r="P8" s="32"/>
      <c r="Q8" s="31"/>
      <c r="R8" s="31"/>
      <c r="S8" s="31"/>
      <c r="T8" s="31"/>
      <c r="U8" s="31"/>
    </row>
    <row r="9" spans="1:21">
      <c r="A9" s="10" t="s">
        <v>223</v>
      </c>
      <c r="C9" s="10" t="s">
        <v>78</v>
      </c>
      <c r="E9" s="21">
        <v>2017</v>
      </c>
      <c r="M9" s="107" t="s">
        <v>487</v>
      </c>
      <c r="N9" s="107" t="s">
        <v>652</v>
      </c>
      <c r="O9" s="107" t="s">
        <v>681</v>
      </c>
      <c r="P9" s="32"/>
      <c r="Q9" s="31"/>
      <c r="R9" s="31"/>
      <c r="S9" s="31"/>
      <c r="T9" s="31"/>
      <c r="U9" s="31"/>
    </row>
    <row r="10" spans="1:21">
      <c r="A10" s="10" t="s">
        <v>224</v>
      </c>
      <c r="C10" s="10" t="s">
        <v>27</v>
      </c>
      <c r="E10" s="21">
        <v>2018</v>
      </c>
      <c r="L10" s="37"/>
      <c r="M10" s="107" t="s">
        <v>546</v>
      </c>
      <c r="N10" s="107" t="s">
        <v>652</v>
      </c>
      <c r="O10" s="107" t="s">
        <v>682</v>
      </c>
      <c r="P10" s="30"/>
      <c r="Q10" s="31"/>
      <c r="R10" s="31"/>
      <c r="S10" s="31"/>
      <c r="T10" s="31"/>
      <c r="U10" s="31"/>
    </row>
    <row r="11" spans="1:21">
      <c r="A11" s="10" t="s">
        <v>225</v>
      </c>
      <c r="C11" s="10" t="s">
        <v>138</v>
      </c>
      <c r="E11" s="21">
        <v>2019</v>
      </c>
      <c r="L11" s="37"/>
      <c r="M11" s="107" t="s">
        <v>568</v>
      </c>
      <c r="N11" s="107" t="s">
        <v>652</v>
      </c>
      <c r="O11" s="107" t="s">
        <v>683</v>
      </c>
      <c r="P11" s="32"/>
      <c r="Q11" s="31"/>
      <c r="R11" s="31"/>
      <c r="S11" s="31"/>
      <c r="T11" s="31"/>
      <c r="U11" s="31"/>
    </row>
    <row r="12" spans="1:21">
      <c r="A12" s="10" t="s">
        <v>226</v>
      </c>
      <c r="C12" s="10" t="s">
        <v>28</v>
      </c>
      <c r="E12" s="21">
        <v>2020</v>
      </c>
      <c r="L12" s="37"/>
      <c r="M12" s="107" t="s">
        <v>612</v>
      </c>
      <c r="N12" s="107" t="s">
        <v>652</v>
      </c>
      <c r="O12" s="107" t="s">
        <v>684</v>
      </c>
      <c r="P12" s="30"/>
      <c r="Q12" s="31"/>
      <c r="R12" s="31"/>
      <c r="S12" s="31"/>
      <c r="T12" s="31"/>
      <c r="U12" s="31"/>
    </row>
    <row r="13" spans="1:21">
      <c r="A13" s="10" t="s">
        <v>227</v>
      </c>
      <c r="C13" s="10" t="s">
        <v>29</v>
      </c>
      <c r="L13" s="37"/>
      <c r="M13" s="107" t="s">
        <v>614</v>
      </c>
      <c r="N13" s="107" t="s">
        <v>652</v>
      </c>
      <c r="O13" s="107" t="s">
        <v>685</v>
      </c>
      <c r="P13" s="30"/>
      <c r="Q13" s="31"/>
      <c r="R13" s="31"/>
      <c r="S13" s="31"/>
      <c r="T13" s="31"/>
      <c r="U13" s="31"/>
    </row>
    <row r="14" spans="1:21">
      <c r="A14" s="10" t="s">
        <v>228</v>
      </c>
      <c r="C14" s="10" t="s">
        <v>135</v>
      </c>
      <c r="L14" s="37"/>
      <c r="M14" s="107" t="s">
        <v>618</v>
      </c>
      <c r="N14" s="107" t="s">
        <v>652</v>
      </c>
      <c r="O14" s="107" t="s">
        <v>686</v>
      </c>
      <c r="P14" s="30"/>
      <c r="Q14" s="31"/>
      <c r="R14" s="31"/>
      <c r="S14" s="31"/>
      <c r="T14" s="31"/>
      <c r="U14" s="31"/>
    </row>
    <row r="15" spans="1:21">
      <c r="A15" s="10" t="s">
        <v>229</v>
      </c>
      <c r="C15" s="10" t="s">
        <v>79</v>
      </c>
      <c r="H15" s="11" t="s">
        <v>985</v>
      </c>
      <c r="L15" s="37"/>
      <c r="M15" s="107" t="s">
        <v>638</v>
      </c>
      <c r="N15" s="107" t="s">
        <v>652</v>
      </c>
      <c r="O15" s="107" t="s">
        <v>687</v>
      </c>
      <c r="P15" s="32"/>
      <c r="Q15" s="31"/>
      <c r="R15" s="31"/>
      <c r="S15" s="31"/>
      <c r="T15" s="31"/>
      <c r="U15" s="31"/>
    </row>
    <row r="16" spans="1:21">
      <c r="A16" s="10" t="s">
        <v>230</v>
      </c>
      <c r="C16" s="10" t="s">
        <v>30</v>
      </c>
      <c r="H16" s="10" t="s">
        <v>986</v>
      </c>
      <c r="L16" s="37"/>
      <c r="M16" s="107">
        <v>7000027118</v>
      </c>
      <c r="N16" s="107">
        <v>700001001</v>
      </c>
      <c r="O16" s="107" t="s">
        <v>1256</v>
      </c>
      <c r="P16" s="32"/>
      <c r="Q16" s="31"/>
      <c r="R16" s="31"/>
      <c r="S16" s="31"/>
      <c r="T16" s="31"/>
      <c r="U16" s="31"/>
    </row>
    <row r="17" spans="1:21">
      <c r="A17" s="10" t="s">
        <v>231</v>
      </c>
      <c r="C17" s="10" t="s">
        <v>80</v>
      </c>
      <c r="H17" s="10" t="s">
        <v>987</v>
      </c>
      <c r="L17" s="37"/>
      <c r="M17" s="107">
        <v>7000029852</v>
      </c>
      <c r="N17" s="107">
        <v>700001001</v>
      </c>
      <c r="O17" s="107" t="s">
        <v>1271</v>
      </c>
      <c r="P17" s="30"/>
      <c r="Q17" s="31"/>
      <c r="R17" s="31"/>
      <c r="S17" s="31"/>
      <c r="T17" s="31"/>
      <c r="U17" s="31"/>
    </row>
    <row r="18" spans="1:21">
      <c r="A18" s="10" t="s">
        <v>232</v>
      </c>
      <c r="C18" s="10" t="s">
        <v>31</v>
      </c>
      <c r="L18" s="37"/>
      <c r="M18" s="107" t="s">
        <v>626</v>
      </c>
      <c r="N18" s="107" t="s">
        <v>652</v>
      </c>
      <c r="O18" s="107" t="s">
        <v>688</v>
      </c>
      <c r="P18" s="32"/>
      <c r="Q18" s="31"/>
      <c r="R18" s="31"/>
      <c r="S18" s="31"/>
      <c r="T18" s="31"/>
      <c r="U18" s="31"/>
    </row>
    <row r="19" spans="1:21">
      <c r="A19" s="10" t="s">
        <v>233</v>
      </c>
      <c r="C19" s="10" t="s">
        <v>32</v>
      </c>
      <c r="L19" s="37"/>
      <c r="M19" s="107" t="s">
        <v>627</v>
      </c>
      <c r="N19" s="107" t="s">
        <v>652</v>
      </c>
      <c r="O19" s="107" t="s">
        <v>689</v>
      </c>
      <c r="P19" s="30"/>
      <c r="Q19" s="31"/>
      <c r="R19" s="31"/>
      <c r="S19" s="31"/>
      <c r="T19" s="31"/>
      <c r="U19" s="31"/>
    </row>
    <row r="20" spans="1:21">
      <c r="A20" s="10" t="s">
        <v>234</v>
      </c>
      <c r="C20" s="10" t="s">
        <v>33</v>
      </c>
      <c r="H20" s="11" t="s">
        <v>980</v>
      </c>
      <c r="L20" s="37"/>
      <c r="M20" s="107" t="s">
        <v>488</v>
      </c>
      <c r="N20" s="107" t="s">
        <v>653</v>
      </c>
      <c r="O20" s="107" t="s">
        <v>690</v>
      </c>
      <c r="P20" s="32"/>
      <c r="Q20" s="31"/>
      <c r="R20" s="31"/>
      <c r="S20" s="31"/>
      <c r="T20" s="31"/>
      <c r="U20" s="31"/>
    </row>
    <row r="21" spans="1:21">
      <c r="A21" s="10" t="s">
        <v>235</v>
      </c>
      <c r="C21" s="10" t="s">
        <v>34</v>
      </c>
      <c r="H21" s="10" t="s">
        <v>988</v>
      </c>
      <c r="L21" s="37"/>
      <c r="M21" s="107" t="s">
        <v>549</v>
      </c>
      <c r="N21" s="107" t="s">
        <v>653</v>
      </c>
      <c r="O21" s="107" t="s">
        <v>691</v>
      </c>
      <c r="P21" s="30"/>
      <c r="Q21" s="31"/>
      <c r="R21" s="31"/>
      <c r="S21" s="31"/>
      <c r="T21" s="31"/>
      <c r="U21" s="31"/>
    </row>
    <row r="22" spans="1:21">
      <c r="A22" s="10" t="s">
        <v>236</v>
      </c>
      <c r="C22" s="10" t="s">
        <v>35</v>
      </c>
      <c r="H22" s="10" t="s">
        <v>989</v>
      </c>
      <c r="M22" s="107" t="s">
        <v>548</v>
      </c>
      <c r="N22" s="107" t="s">
        <v>653</v>
      </c>
      <c r="O22" s="107" t="s">
        <v>692</v>
      </c>
      <c r="P22" s="32"/>
      <c r="Q22" s="31"/>
      <c r="R22" s="31"/>
      <c r="S22" s="31"/>
      <c r="T22" s="31"/>
      <c r="U22" s="31"/>
    </row>
    <row r="23" spans="1:21">
      <c r="C23" s="10" t="s">
        <v>221</v>
      </c>
      <c r="H23" s="10" t="s">
        <v>990</v>
      </c>
      <c r="M23" s="107" t="s">
        <v>490</v>
      </c>
      <c r="N23" s="107" t="s">
        <v>654</v>
      </c>
      <c r="O23" s="107" t="s">
        <v>693</v>
      </c>
      <c r="P23" s="30"/>
      <c r="Q23" s="31"/>
      <c r="R23" s="31"/>
      <c r="S23" s="31"/>
      <c r="T23" s="31"/>
      <c r="U23" s="31"/>
    </row>
    <row r="24" spans="1:21">
      <c r="C24" s="10" t="s">
        <v>238</v>
      </c>
      <c r="H24" s="10" t="s">
        <v>991</v>
      </c>
      <c r="M24" s="107" t="s">
        <v>491</v>
      </c>
      <c r="N24" s="107" t="s">
        <v>654</v>
      </c>
      <c r="O24" s="107" t="s">
        <v>694</v>
      </c>
      <c r="P24" s="32"/>
      <c r="Q24" s="31"/>
      <c r="R24" s="31"/>
      <c r="S24" s="31"/>
      <c r="T24" s="31"/>
      <c r="U24" s="31"/>
    </row>
    <row r="25" spans="1:21">
      <c r="C25" s="10" t="s">
        <v>831</v>
      </c>
      <c r="M25" s="107" t="s">
        <v>492</v>
      </c>
      <c r="N25" s="107" t="s">
        <v>654</v>
      </c>
      <c r="O25" s="107" t="s">
        <v>695</v>
      </c>
      <c r="P25" s="30"/>
      <c r="Q25" s="31"/>
      <c r="R25" s="31"/>
      <c r="S25" s="31"/>
      <c r="T25" s="31"/>
      <c r="U25" s="31"/>
    </row>
    <row r="26" spans="1:21">
      <c r="C26" s="10" t="s">
        <v>832</v>
      </c>
      <c r="M26" s="107" t="s">
        <v>597</v>
      </c>
      <c r="N26" s="107" t="s">
        <v>657</v>
      </c>
      <c r="O26" s="107" t="s">
        <v>696</v>
      </c>
      <c r="P26" s="30"/>
      <c r="Q26" s="31"/>
      <c r="R26" s="31"/>
      <c r="S26" s="31"/>
      <c r="T26" s="31"/>
      <c r="U26" s="31"/>
    </row>
    <row r="27" spans="1:21">
      <c r="C27" s="10" t="s">
        <v>833</v>
      </c>
      <c r="M27" s="107" t="s">
        <v>607</v>
      </c>
      <c r="N27" s="107" t="s">
        <v>654</v>
      </c>
      <c r="O27" s="107" t="s">
        <v>697</v>
      </c>
      <c r="P27" s="30"/>
      <c r="Q27" s="31"/>
      <c r="R27" s="31"/>
      <c r="S27" s="31"/>
      <c r="T27" s="31"/>
      <c r="U27" s="31"/>
    </row>
    <row r="28" spans="1:21">
      <c r="C28" s="10" t="s">
        <v>36</v>
      </c>
      <c r="M28" s="107" t="s">
        <v>489</v>
      </c>
      <c r="N28" s="107" t="s">
        <v>654</v>
      </c>
      <c r="O28" s="107" t="s">
        <v>698</v>
      </c>
      <c r="P28" s="30"/>
      <c r="Q28" s="31"/>
      <c r="R28" s="31"/>
      <c r="S28" s="31"/>
      <c r="T28" s="31"/>
      <c r="U28" s="31"/>
    </row>
    <row r="29" spans="1:21">
      <c r="C29" s="10" t="s">
        <v>37</v>
      </c>
      <c r="M29" s="107" t="s">
        <v>608</v>
      </c>
      <c r="N29" s="107" t="s">
        <v>654</v>
      </c>
      <c r="O29" s="107" t="s">
        <v>699</v>
      </c>
      <c r="P29" s="30"/>
      <c r="Q29" s="31"/>
      <c r="R29" s="31"/>
      <c r="S29" s="31"/>
      <c r="T29" s="31"/>
      <c r="U29" s="31"/>
    </row>
    <row r="30" spans="1:21">
      <c r="C30" s="10" t="s">
        <v>81</v>
      </c>
      <c r="M30" s="107" t="s">
        <v>642</v>
      </c>
      <c r="N30" s="107" t="s">
        <v>654</v>
      </c>
      <c r="O30" s="107" t="s">
        <v>700</v>
      </c>
      <c r="P30" s="30"/>
      <c r="Q30" s="31"/>
      <c r="R30" s="31"/>
      <c r="S30" s="31"/>
      <c r="T30" s="31"/>
      <c r="U30" s="31"/>
    </row>
    <row r="31" spans="1:21">
      <c r="C31" s="10" t="s">
        <v>38</v>
      </c>
      <c r="M31" s="107" t="s">
        <v>647</v>
      </c>
      <c r="N31" s="107" t="s">
        <v>654</v>
      </c>
      <c r="O31" s="107" t="s">
        <v>701</v>
      </c>
      <c r="P31" s="30"/>
      <c r="Q31" s="31"/>
      <c r="R31" s="31"/>
      <c r="S31" s="31"/>
      <c r="T31" s="31"/>
      <c r="U31" s="31"/>
    </row>
    <row r="32" spans="1:21">
      <c r="C32" s="10" t="s">
        <v>127</v>
      </c>
      <c r="M32" s="107" t="s">
        <v>542</v>
      </c>
      <c r="N32" s="107" t="s">
        <v>657</v>
      </c>
      <c r="O32" s="107" t="s">
        <v>702</v>
      </c>
      <c r="P32" s="30"/>
      <c r="Q32" s="31"/>
      <c r="R32" s="31"/>
      <c r="S32" s="31"/>
      <c r="T32" s="31"/>
      <c r="U32" s="31"/>
    </row>
    <row r="33" spans="3:21">
      <c r="C33" s="10" t="s">
        <v>82</v>
      </c>
      <c r="M33" s="107" t="s">
        <v>562</v>
      </c>
      <c r="N33" s="107" t="s">
        <v>655</v>
      </c>
      <c r="O33" s="107" t="s">
        <v>703</v>
      </c>
      <c r="P33" s="30"/>
      <c r="Q33" s="31"/>
      <c r="R33" s="31"/>
      <c r="S33" s="31"/>
      <c r="T33" s="31"/>
      <c r="U33" s="31"/>
    </row>
    <row r="34" spans="3:21">
      <c r="C34" s="10" t="s">
        <v>39</v>
      </c>
      <c r="M34" s="107" t="s">
        <v>604</v>
      </c>
      <c r="N34" s="107" t="s">
        <v>655</v>
      </c>
      <c r="O34" s="107" t="s">
        <v>704</v>
      </c>
      <c r="P34" s="32"/>
      <c r="Q34" s="31"/>
      <c r="R34" s="31"/>
      <c r="S34" s="31"/>
      <c r="T34" s="31"/>
      <c r="U34" s="31"/>
    </row>
    <row r="35" spans="3:21">
      <c r="C35" s="10" t="s">
        <v>83</v>
      </c>
      <c r="M35" s="107" t="s">
        <v>595</v>
      </c>
      <c r="N35" s="107" t="s">
        <v>655</v>
      </c>
      <c r="O35" s="107" t="s">
        <v>705</v>
      </c>
      <c r="P35" s="32"/>
      <c r="Q35" s="31"/>
      <c r="R35" s="31"/>
      <c r="S35" s="31"/>
      <c r="T35" s="31"/>
      <c r="U35" s="31"/>
    </row>
    <row r="36" spans="3:21">
      <c r="C36" s="10" t="s">
        <v>40</v>
      </c>
      <c r="M36" s="107" t="s">
        <v>493</v>
      </c>
      <c r="N36" s="107" t="s">
        <v>655</v>
      </c>
      <c r="O36" s="107" t="s">
        <v>369</v>
      </c>
      <c r="P36" s="30"/>
      <c r="Q36" s="31"/>
      <c r="R36" s="31"/>
      <c r="S36" s="31"/>
      <c r="T36" s="31"/>
      <c r="U36" s="31"/>
    </row>
    <row r="37" spans="3:21">
      <c r="C37" s="10" t="s">
        <v>41</v>
      </c>
      <c r="M37" s="107" t="s">
        <v>583</v>
      </c>
      <c r="N37" s="107" t="s">
        <v>655</v>
      </c>
      <c r="O37" s="107" t="s">
        <v>706</v>
      </c>
      <c r="P37" s="30"/>
      <c r="Q37" s="31"/>
      <c r="R37" s="31"/>
      <c r="S37" s="31"/>
      <c r="T37" s="31"/>
      <c r="U37" s="31"/>
    </row>
    <row r="38" spans="3:21">
      <c r="C38" s="10" t="s">
        <v>42</v>
      </c>
      <c r="M38" s="107" t="s">
        <v>586</v>
      </c>
      <c r="N38" s="107" t="s">
        <v>655</v>
      </c>
      <c r="O38" s="107" t="s">
        <v>707</v>
      </c>
      <c r="P38" s="30"/>
      <c r="Q38" s="31"/>
      <c r="R38" s="31"/>
      <c r="S38" s="31"/>
      <c r="T38" s="31"/>
      <c r="U38" s="31"/>
    </row>
    <row r="39" spans="3:21">
      <c r="C39" s="10" t="s">
        <v>24</v>
      </c>
      <c r="M39" s="107" t="s">
        <v>545</v>
      </c>
      <c r="N39" s="107" t="s">
        <v>655</v>
      </c>
      <c r="O39" s="107" t="s">
        <v>708</v>
      </c>
      <c r="P39" s="32"/>
      <c r="Q39" s="31"/>
      <c r="R39" s="31"/>
      <c r="S39" s="31"/>
      <c r="T39" s="31"/>
      <c r="U39" s="31"/>
    </row>
    <row r="40" spans="3:21">
      <c r="C40" s="10" t="s">
        <v>84</v>
      </c>
      <c r="M40" s="107" t="s">
        <v>494</v>
      </c>
      <c r="N40" s="107" t="s">
        <v>655</v>
      </c>
      <c r="O40" s="107" t="s">
        <v>709</v>
      </c>
      <c r="P40" s="32"/>
      <c r="Q40" s="31"/>
      <c r="R40" s="31"/>
      <c r="S40" s="31"/>
      <c r="T40" s="31"/>
      <c r="U40" s="31"/>
    </row>
    <row r="41" spans="3:21">
      <c r="C41" s="10" t="s">
        <v>239</v>
      </c>
      <c r="M41" s="107" t="s">
        <v>596</v>
      </c>
      <c r="N41" s="107" t="s">
        <v>657</v>
      </c>
      <c r="O41" s="107" t="s">
        <v>710</v>
      </c>
      <c r="P41" s="32"/>
      <c r="Q41" s="31"/>
      <c r="R41" s="31"/>
      <c r="S41" s="31"/>
      <c r="T41" s="31"/>
      <c r="U41" s="31"/>
    </row>
    <row r="42" spans="3:21">
      <c r="C42" s="10" t="s">
        <v>43</v>
      </c>
      <c r="M42" s="107" t="s">
        <v>628</v>
      </c>
      <c r="N42" s="107" t="s">
        <v>656</v>
      </c>
      <c r="O42" s="107" t="s">
        <v>711</v>
      </c>
      <c r="P42" s="32"/>
      <c r="Q42" s="31"/>
      <c r="R42" s="31"/>
      <c r="S42" s="31"/>
      <c r="T42" s="31"/>
      <c r="U42" s="31"/>
    </row>
    <row r="43" spans="3:21">
      <c r="C43" s="10" t="s">
        <v>136</v>
      </c>
      <c r="M43" s="107" t="s">
        <v>495</v>
      </c>
      <c r="N43" s="107" t="s">
        <v>656</v>
      </c>
      <c r="O43" s="107" t="s">
        <v>712</v>
      </c>
      <c r="P43" s="30"/>
      <c r="Q43" s="31"/>
      <c r="R43" s="31"/>
      <c r="S43" s="31"/>
      <c r="T43" s="31"/>
      <c r="U43" s="31"/>
    </row>
    <row r="44" spans="3:21">
      <c r="C44" s="10" t="s">
        <v>44</v>
      </c>
      <c r="M44" s="107" t="s">
        <v>496</v>
      </c>
      <c r="N44" s="107" t="s">
        <v>656</v>
      </c>
      <c r="O44" s="107" t="s">
        <v>713</v>
      </c>
      <c r="P44" s="30"/>
      <c r="Q44" s="31"/>
      <c r="R44" s="31"/>
      <c r="S44" s="31"/>
      <c r="T44" s="31"/>
      <c r="U44" s="31"/>
    </row>
    <row r="45" spans="3:21">
      <c r="C45" s="10" t="s">
        <v>85</v>
      </c>
      <c r="M45" s="107" t="s">
        <v>497</v>
      </c>
      <c r="N45" s="107" t="s">
        <v>656</v>
      </c>
      <c r="O45" s="107" t="s">
        <v>714</v>
      </c>
      <c r="P45" s="30"/>
      <c r="Q45" s="31"/>
      <c r="R45" s="31"/>
      <c r="S45" s="31"/>
      <c r="T45" s="31"/>
      <c r="U45" s="31"/>
    </row>
    <row r="46" spans="3:21">
      <c r="C46" s="10" t="s">
        <v>86</v>
      </c>
      <c r="M46" s="107" t="s">
        <v>498</v>
      </c>
      <c r="N46" s="107" t="s">
        <v>656</v>
      </c>
      <c r="O46" s="107" t="s">
        <v>715</v>
      </c>
      <c r="P46" s="30"/>
      <c r="Q46" s="31"/>
      <c r="R46" s="31"/>
      <c r="S46" s="31"/>
      <c r="T46" s="31"/>
      <c r="U46" s="31"/>
    </row>
    <row r="47" spans="3:21">
      <c r="C47" s="10" t="s">
        <v>87</v>
      </c>
      <c r="M47" s="107" t="s">
        <v>499</v>
      </c>
      <c r="N47" s="107" t="s">
        <v>656</v>
      </c>
      <c r="O47" s="107" t="s">
        <v>716</v>
      </c>
      <c r="P47" s="32"/>
      <c r="Q47" s="31"/>
      <c r="R47" s="31"/>
      <c r="S47" s="31"/>
      <c r="T47" s="31"/>
      <c r="U47" s="31"/>
    </row>
    <row r="48" spans="3:21">
      <c r="C48" s="10" t="s">
        <v>45</v>
      </c>
      <c r="M48" s="107" t="s">
        <v>550</v>
      </c>
      <c r="N48" s="107" t="s">
        <v>656</v>
      </c>
      <c r="O48" s="107" t="s">
        <v>717</v>
      </c>
      <c r="P48" s="30"/>
      <c r="Q48" s="31"/>
      <c r="R48" s="31"/>
      <c r="S48" s="31"/>
      <c r="T48" s="31"/>
      <c r="U48" s="31"/>
    </row>
    <row r="49" spans="3:21">
      <c r="C49" s="10" t="s">
        <v>88</v>
      </c>
      <c r="M49" s="107" t="s">
        <v>500</v>
      </c>
      <c r="N49" s="107" t="s">
        <v>657</v>
      </c>
      <c r="O49" s="107" t="s">
        <v>718</v>
      </c>
      <c r="P49" s="32"/>
      <c r="Q49" s="31"/>
      <c r="R49" s="31"/>
      <c r="S49" s="31"/>
      <c r="T49" s="31"/>
      <c r="U49" s="31"/>
    </row>
    <row r="50" spans="3:21">
      <c r="C50" s="10" t="s">
        <v>89</v>
      </c>
      <c r="M50" s="107" t="s">
        <v>501</v>
      </c>
      <c r="N50" s="107" t="s">
        <v>658</v>
      </c>
      <c r="O50" s="107" t="s">
        <v>719</v>
      </c>
      <c r="P50" s="30"/>
      <c r="Q50" s="31"/>
      <c r="R50" s="31"/>
      <c r="S50" s="31"/>
      <c r="T50" s="31"/>
      <c r="U50" s="31"/>
    </row>
    <row r="51" spans="3:21">
      <c r="C51" s="10" t="s">
        <v>90</v>
      </c>
      <c r="M51" s="107" t="s">
        <v>577</v>
      </c>
      <c r="N51" s="107" t="s">
        <v>658</v>
      </c>
      <c r="O51" s="107" t="s">
        <v>720</v>
      </c>
      <c r="P51" s="30"/>
      <c r="Q51" s="31"/>
      <c r="R51" s="31"/>
      <c r="S51" s="31"/>
      <c r="T51" s="31"/>
      <c r="U51" s="31"/>
    </row>
    <row r="52" spans="3:21">
      <c r="C52" s="10" t="s">
        <v>91</v>
      </c>
      <c r="M52" s="107" t="s">
        <v>502</v>
      </c>
      <c r="N52" s="107" t="s">
        <v>658</v>
      </c>
      <c r="O52" s="107" t="s">
        <v>1258</v>
      </c>
      <c r="P52" s="30"/>
      <c r="Q52" s="31"/>
      <c r="R52" s="31"/>
      <c r="S52" s="31"/>
      <c r="T52" s="31"/>
      <c r="U52" s="31"/>
    </row>
    <row r="53" spans="3:21">
      <c r="C53" s="10" t="s">
        <v>92</v>
      </c>
      <c r="M53" s="107" t="s">
        <v>541</v>
      </c>
      <c r="N53" s="107" t="s">
        <v>658</v>
      </c>
      <c r="O53" s="107" t="s">
        <v>721</v>
      </c>
      <c r="P53" s="32"/>
      <c r="Q53" s="31"/>
      <c r="R53" s="31"/>
      <c r="S53" s="31"/>
      <c r="T53" s="31"/>
      <c r="U53" s="31"/>
    </row>
    <row r="54" spans="3:21">
      <c r="C54" s="10" t="s">
        <v>93</v>
      </c>
      <c r="M54" s="107" t="s">
        <v>544</v>
      </c>
      <c r="N54" s="107" t="s">
        <v>658</v>
      </c>
      <c r="O54" s="107" t="s">
        <v>722</v>
      </c>
      <c r="P54" s="30"/>
      <c r="Q54" s="31"/>
      <c r="R54" s="31"/>
      <c r="S54" s="31"/>
      <c r="T54" s="31"/>
      <c r="U54" s="31"/>
    </row>
    <row r="55" spans="3:21">
      <c r="C55" s="10" t="s">
        <v>46</v>
      </c>
      <c r="M55" s="107" t="s">
        <v>538</v>
      </c>
      <c r="N55" s="107" t="s">
        <v>658</v>
      </c>
      <c r="O55" s="107" t="s">
        <v>723</v>
      </c>
      <c r="P55" s="30"/>
      <c r="Q55" s="31"/>
      <c r="R55" s="31"/>
      <c r="S55" s="31"/>
      <c r="T55" s="31"/>
      <c r="U55" s="31"/>
    </row>
    <row r="56" spans="3:21">
      <c r="C56" s="10" t="s">
        <v>47</v>
      </c>
      <c r="M56" s="107">
        <v>7000001619</v>
      </c>
      <c r="N56" s="107">
        <v>700001001</v>
      </c>
      <c r="O56" s="107" t="s">
        <v>1265</v>
      </c>
      <c r="P56" s="30"/>
      <c r="Q56" s="31"/>
      <c r="R56" s="31"/>
      <c r="S56" s="31"/>
      <c r="T56" s="31"/>
      <c r="U56" s="31"/>
    </row>
    <row r="57" spans="3:21">
      <c r="C57" s="10" t="s">
        <v>94</v>
      </c>
      <c r="M57" s="107" t="s">
        <v>593</v>
      </c>
      <c r="N57" s="107" t="s">
        <v>658</v>
      </c>
      <c r="O57" s="107" t="s">
        <v>724</v>
      </c>
      <c r="P57" s="30"/>
      <c r="Q57" s="31"/>
      <c r="R57" s="31"/>
      <c r="S57" s="31"/>
      <c r="T57" s="31"/>
      <c r="U57" s="31"/>
    </row>
    <row r="58" spans="3:21">
      <c r="C58" s="10" t="s">
        <v>48</v>
      </c>
      <c r="M58" s="107" t="s">
        <v>605</v>
      </c>
      <c r="N58" s="107" t="s">
        <v>657</v>
      </c>
      <c r="O58" s="107" t="s">
        <v>725</v>
      </c>
      <c r="P58" s="30"/>
      <c r="Q58" s="31"/>
      <c r="R58" s="31"/>
      <c r="S58" s="31"/>
      <c r="T58" s="31"/>
      <c r="U58" s="31"/>
    </row>
    <row r="59" spans="3:21">
      <c r="C59" s="10" t="s">
        <v>49</v>
      </c>
      <c r="M59" s="107" t="s">
        <v>504</v>
      </c>
      <c r="N59" s="107" t="s">
        <v>659</v>
      </c>
      <c r="O59" s="107" t="s">
        <v>370</v>
      </c>
      <c r="P59" s="30"/>
      <c r="Q59" s="31"/>
      <c r="R59" s="31"/>
      <c r="S59" s="31"/>
      <c r="T59" s="31"/>
      <c r="U59" s="31"/>
    </row>
    <row r="60" spans="3:21">
      <c r="C60" s="10" t="s">
        <v>128</v>
      </c>
      <c r="M60" s="107" t="s">
        <v>533</v>
      </c>
      <c r="N60" s="107" t="s">
        <v>659</v>
      </c>
      <c r="O60" s="107" t="s">
        <v>726</v>
      </c>
      <c r="P60" s="30"/>
      <c r="Q60" s="31"/>
      <c r="R60" s="31"/>
      <c r="S60" s="31"/>
      <c r="T60" s="31"/>
      <c r="U60" s="31"/>
    </row>
    <row r="61" spans="3:21">
      <c r="C61" s="10" t="s">
        <v>50</v>
      </c>
      <c r="M61" s="107" t="s">
        <v>503</v>
      </c>
      <c r="N61" s="107" t="s">
        <v>659</v>
      </c>
      <c r="O61" s="107" t="s">
        <v>727</v>
      </c>
      <c r="P61" s="30"/>
      <c r="Q61" s="31"/>
      <c r="R61" s="31"/>
      <c r="S61" s="31"/>
      <c r="T61" s="31"/>
      <c r="U61" s="31"/>
    </row>
    <row r="62" spans="3:21">
      <c r="C62" s="10" t="s">
        <v>95</v>
      </c>
      <c r="M62" s="107" t="s">
        <v>558</v>
      </c>
      <c r="N62" s="107" t="s">
        <v>672</v>
      </c>
      <c r="O62" s="107" t="s">
        <v>728</v>
      </c>
      <c r="P62" s="30"/>
      <c r="Q62" s="31"/>
      <c r="R62" s="31"/>
      <c r="S62" s="31"/>
      <c r="T62" s="31"/>
      <c r="U62" s="31"/>
    </row>
    <row r="63" spans="3:21">
      <c r="C63" s="10" t="s">
        <v>96</v>
      </c>
      <c r="M63" s="107" t="s">
        <v>594</v>
      </c>
      <c r="N63" s="107" t="s">
        <v>672</v>
      </c>
      <c r="O63" s="107" t="s">
        <v>729</v>
      </c>
      <c r="P63" s="30"/>
      <c r="Q63" s="31"/>
      <c r="R63" s="31"/>
      <c r="S63" s="31"/>
      <c r="T63" s="31"/>
      <c r="U63" s="31"/>
    </row>
    <row r="64" spans="3:21">
      <c r="C64" s="10" t="s">
        <v>97</v>
      </c>
      <c r="M64" s="107" t="s">
        <v>615</v>
      </c>
      <c r="N64" s="107" t="s">
        <v>672</v>
      </c>
      <c r="O64" s="107" t="s">
        <v>730</v>
      </c>
      <c r="P64" s="30"/>
      <c r="Q64" s="31"/>
      <c r="R64" s="31"/>
      <c r="S64" s="31"/>
      <c r="T64" s="31"/>
      <c r="U64" s="31"/>
    </row>
    <row r="65" spans="3:21">
      <c r="C65" s="10" t="s">
        <v>98</v>
      </c>
      <c r="M65" s="107" t="s">
        <v>619</v>
      </c>
      <c r="N65" s="107" t="s">
        <v>657</v>
      </c>
      <c r="O65" s="107" t="s">
        <v>731</v>
      </c>
      <c r="P65" s="32"/>
      <c r="Q65" s="31"/>
      <c r="R65" s="31"/>
      <c r="S65" s="31"/>
      <c r="T65" s="31"/>
      <c r="U65" s="31"/>
    </row>
    <row r="66" spans="3:21">
      <c r="C66" s="10" t="s">
        <v>51</v>
      </c>
      <c r="M66" s="107" t="s">
        <v>551</v>
      </c>
      <c r="N66" s="107" t="s">
        <v>669</v>
      </c>
      <c r="O66" s="107" t="s">
        <v>732</v>
      </c>
      <c r="P66" s="32"/>
      <c r="Q66" s="31"/>
      <c r="R66" s="31"/>
      <c r="S66" s="31"/>
      <c r="T66" s="31"/>
      <c r="U66" s="31"/>
    </row>
    <row r="67" spans="3:21">
      <c r="C67" s="10" t="s">
        <v>99</v>
      </c>
      <c r="M67" s="107" t="s">
        <v>587</v>
      </c>
      <c r="N67" s="107" t="s">
        <v>669</v>
      </c>
      <c r="O67" s="107" t="s">
        <v>733</v>
      </c>
      <c r="P67" s="32"/>
      <c r="Q67" s="31"/>
      <c r="R67" s="31"/>
      <c r="S67" s="31"/>
      <c r="T67" s="31"/>
      <c r="U67" s="31"/>
    </row>
    <row r="68" spans="3:21">
      <c r="C68" s="10" t="s">
        <v>100</v>
      </c>
      <c r="M68" s="107" t="s">
        <v>633</v>
      </c>
      <c r="N68" s="107" t="s">
        <v>669</v>
      </c>
      <c r="O68" s="107" t="s">
        <v>734</v>
      </c>
      <c r="P68" s="30"/>
      <c r="Q68" s="31"/>
      <c r="R68" s="31"/>
      <c r="S68" s="31"/>
      <c r="T68" s="31"/>
      <c r="U68" s="31"/>
    </row>
    <row r="69" spans="3:21">
      <c r="C69" s="10" t="s">
        <v>52</v>
      </c>
      <c r="M69" s="107" t="s">
        <v>636</v>
      </c>
      <c r="N69" s="107" t="s">
        <v>669</v>
      </c>
      <c r="O69" s="107" t="s">
        <v>735</v>
      </c>
      <c r="P69" s="30"/>
      <c r="Q69" s="31"/>
      <c r="R69" s="31"/>
      <c r="S69" s="31"/>
      <c r="T69" s="31"/>
      <c r="U69" s="31"/>
    </row>
    <row r="70" spans="3:21">
      <c r="C70" s="10" t="s">
        <v>53</v>
      </c>
      <c r="M70" s="107" t="s">
        <v>505</v>
      </c>
      <c r="N70" s="107" t="s">
        <v>660</v>
      </c>
      <c r="O70" s="107" t="s">
        <v>736</v>
      </c>
      <c r="P70" s="32"/>
      <c r="Q70" s="31"/>
      <c r="R70" s="31"/>
      <c r="S70" s="31"/>
      <c r="T70" s="31"/>
      <c r="U70" s="31"/>
    </row>
    <row r="71" spans="3:21">
      <c r="C71" s="10" t="s">
        <v>101</v>
      </c>
      <c r="M71" s="107" t="s">
        <v>559</v>
      </c>
      <c r="N71" s="107" t="s">
        <v>660</v>
      </c>
      <c r="O71" s="107" t="s">
        <v>737</v>
      </c>
      <c r="P71" s="30"/>
      <c r="Q71" s="31"/>
      <c r="R71" s="31"/>
      <c r="S71" s="31"/>
      <c r="T71" s="31"/>
      <c r="U71" s="31"/>
    </row>
    <row r="72" spans="3:21">
      <c r="C72" s="10" t="s">
        <v>102</v>
      </c>
      <c r="M72" s="107" t="s">
        <v>592</v>
      </c>
      <c r="N72" s="107" t="s">
        <v>660</v>
      </c>
      <c r="O72" s="107" t="s">
        <v>738</v>
      </c>
      <c r="P72" s="30"/>
      <c r="Q72" s="31"/>
      <c r="R72" s="31"/>
      <c r="S72" s="31"/>
      <c r="T72" s="31"/>
      <c r="U72" s="31"/>
    </row>
    <row r="73" spans="3:21">
      <c r="C73" s="10" t="s">
        <v>103</v>
      </c>
      <c r="M73" s="107" t="s">
        <v>565</v>
      </c>
      <c r="N73" s="107" t="s">
        <v>654</v>
      </c>
      <c r="O73" s="107" t="s">
        <v>739</v>
      </c>
      <c r="P73" s="30"/>
      <c r="Q73" s="31"/>
      <c r="R73" s="31"/>
      <c r="S73" s="31"/>
      <c r="T73" s="31"/>
      <c r="U73" s="31"/>
    </row>
    <row r="74" spans="3:21">
      <c r="C74" s="10" t="s">
        <v>104</v>
      </c>
      <c r="M74" s="107" t="s">
        <v>589</v>
      </c>
      <c r="N74" s="107" t="s">
        <v>660</v>
      </c>
      <c r="O74" s="107" t="s">
        <v>740</v>
      </c>
      <c r="P74" s="30"/>
      <c r="Q74" s="31"/>
      <c r="R74" s="31"/>
      <c r="S74" s="31"/>
      <c r="T74" s="31"/>
      <c r="U74" s="31"/>
    </row>
    <row r="75" spans="3:21">
      <c r="C75" s="10" t="s">
        <v>54</v>
      </c>
      <c r="M75" s="107" t="s">
        <v>570</v>
      </c>
      <c r="N75" s="107" t="s">
        <v>660</v>
      </c>
      <c r="O75" s="107" t="s">
        <v>741</v>
      </c>
      <c r="P75" s="32"/>
      <c r="Q75" s="31"/>
      <c r="R75" s="31"/>
      <c r="S75" s="31"/>
      <c r="T75" s="31"/>
      <c r="U75" s="31"/>
    </row>
    <row r="76" spans="3:21">
      <c r="C76" s="10" t="s">
        <v>55</v>
      </c>
      <c r="M76" s="107" t="s">
        <v>506</v>
      </c>
      <c r="N76" s="107" t="s">
        <v>657</v>
      </c>
      <c r="O76" s="107" t="s">
        <v>742</v>
      </c>
      <c r="P76" s="30"/>
      <c r="Q76" s="31"/>
      <c r="R76" s="31"/>
      <c r="S76" s="31"/>
      <c r="T76" s="31"/>
      <c r="U76" s="31"/>
    </row>
    <row r="77" spans="3:21">
      <c r="C77" s="10" t="s">
        <v>56</v>
      </c>
      <c r="M77" s="107" t="s">
        <v>624</v>
      </c>
      <c r="N77" s="107" t="s">
        <v>657</v>
      </c>
      <c r="O77" s="107" t="s">
        <v>743</v>
      </c>
      <c r="P77" s="30"/>
      <c r="Q77" s="31"/>
      <c r="R77" s="31"/>
      <c r="S77" s="31"/>
      <c r="T77" s="31"/>
      <c r="U77" s="31"/>
    </row>
    <row r="78" spans="3:21">
      <c r="C78" s="10" t="s">
        <v>105</v>
      </c>
      <c r="M78" s="107" t="s">
        <v>610</v>
      </c>
      <c r="N78" s="107" t="s">
        <v>675</v>
      </c>
      <c r="O78" s="107" t="s">
        <v>744</v>
      </c>
      <c r="P78" s="30"/>
      <c r="Q78" s="31"/>
      <c r="R78" s="31"/>
      <c r="S78" s="31"/>
      <c r="T78" s="31"/>
      <c r="U78" s="31"/>
    </row>
    <row r="79" spans="3:21">
      <c r="C79" s="10" t="s">
        <v>106</v>
      </c>
      <c r="M79" s="107" t="s">
        <v>648</v>
      </c>
      <c r="N79" s="107" t="s">
        <v>675</v>
      </c>
      <c r="O79" s="107" t="s">
        <v>745</v>
      </c>
      <c r="P79" s="32"/>
      <c r="Q79" s="31"/>
      <c r="R79" s="31"/>
      <c r="S79" s="31"/>
      <c r="T79" s="31"/>
      <c r="U79" s="31"/>
    </row>
    <row r="80" spans="3:21">
      <c r="C80" s="10" t="s">
        <v>107</v>
      </c>
      <c r="M80" s="107" t="s">
        <v>567</v>
      </c>
      <c r="N80" s="107" t="s">
        <v>675</v>
      </c>
      <c r="O80" s="107" t="s">
        <v>746</v>
      </c>
      <c r="P80" s="30"/>
      <c r="Q80" s="31"/>
      <c r="R80" s="31"/>
      <c r="S80" s="31"/>
      <c r="T80" s="31"/>
      <c r="U80" s="31"/>
    </row>
    <row r="81" spans="3:21">
      <c r="C81" s="10" t="s">
        <v>57</v>
      </c>
      <c r="M81" s="107" t="s">
        <v>609</v>
      </c>
      <c r="N81" s="107" t="s">
        <v>675</v>
      </c>
      <c r="O81" s="107" t="s">
        <v>747</v>
      </c>
      <c r="P81" s="30"/>
      <c r="Q81" s="31"/>
      <c r="R81" s="31"/>
      <c r="S81" s="31"/>
      <c r="T81" s="31"/>
      <c r="U81" s="31"/>
    </row>
    <row r="82" spans="3:21">
      <c r="C82" s="10" t="s">
        <v>58</v>
      </c>
      <c r="M82" s="107" t="s">
        <v>611</v>
      </c>
      <c r="N82" s="107" t="s">
        <v>675</v>
      </c>
      <c r="O82" s="107" t="s">
        <v>748</v>
      </c>
      <c r="P82" s="30"/>
      <c r="Q82" s="31"/>
      <c r="R82" s="31"/>
      <c r="S82" s="31"/>
      <c r="T82" s="31"/>
      <c r="U82" s="31"/>
    </row>
    <row r="83" spans="3:21">
      <c r="C83" s="10" t="s">
        <v>108</v>
      </c>
      <c r="M83" s="107" t="s">
        <v>507</v>
      </c>
      <c r="N83" s="107" t="s">
        <v>425</v>
      </c>
      <c r="O83" s="107" t="s">
        <v>749</v>
      </c>
      <c r="P83" s="30"/>
      <c r="Q83" s="31"/>
      <c r="R83" s="31"/>
      <c r="S83" s="31"/>
      <c r="T83" s="31"/>
      <c r="U83" s="31"/>
    </row>
    <row r="84" spans="3:21">
      <c r="C84" s="10" t="s">
        <v>59</v>
      </c>
      <c r="M84" s="107" t="s">
        <v>547</v>
      </c>
      <c r="N84" s="107" t="s">
        <v>657</v>
      </c>
      <c r="O84" s="107" t="s">
        <v>750</v>
      </c>
      <c r="P84" s="32"/>
      <c r="Q84" s="31"/>
      <c r="R84" s="31"/>
      <c r="S84" s="31"/>
      <c r="T84" s="31"/>
      <c r="U84" s="31"/>
    </row>
    <row r="85" spans="3:21">
      <c r="C85" s="10" t="s">
        <v>129</v>
      </c>
      <c r="M85" s="107" t="s">
        <v>598</v>
      </c>
      <c r="N85" s="107" t="s">
        <v>657</v>
      </c>
      <c r="O85" s="107" t="s">
        <v>751</v>
      </c>
      <c r="P85" s="30"/>
      <c r="Q85" s="31"/>
      <c r="R85" s="31"/>
      <c r="S85" s="31"/>
      <c r="T85" s="31"/>
      <c r="U85" s="31"/>
    </row>
    <row r="86" spans="3:21">
      <c r="C86" s="10" t="s">
        <v>60</v>
      </c>
      <c r="M86" s="107" t="s">
        <v>543</v>
      </c>
      <c r="N86" s="107" t="s">
        <v>661</v>
      </c>
      <c r="O86" s="107" t="s">
        <v>752</v>
      </c>
      <c r="P86" s="32"/>
      <c r="Q86" s="31"/>
      <c r="R86" s="31"/>
      <c r="S86" s="31"/>
      <c r="T86" s="31"/>
      <c r="U86" s="31"/>
    </row>
    <row r="87" spans="3:21">
      <c r="C87" s="10" t="s">
        <v>61</v>
      </c>
      <c r="M87" s="107" t="s">
        <v>508</v>
      </c>
      <c r="N87" s="107" t="s">
        <v>661</v>
      </c>
      <c r="O87" s="107" t="s">
        <v>753</v>
      </c>
      <c r="P87" s="30"/>
      <c r="Q87" s="31"/>
      <c r="R87" s="31"/>
      <c r="S87" s="31"/>
      <c r="T87" s="31"/>
      <c r="U87" s="31"/>
    </row>
    <row r="88" spans="3:21">
      <c r="C88" s="10" t="s">
        <v>62</v>
      </c>
      <c r="M88" s="107" t="s">
        <v>509</v>
      </c>
      <c r="N88" s="107" t="s">
        <v>661</v>
      </c>
      <c r="O88" s="107" t="s">
        <v>754</v>
      </c>
      <c r="P88" s="32"/>
      <c r="Q88" s="31"/>
      <c r="R88" s="31"/>
      <c r="S88" s="31"/>
      <c r="T88" s="31"/>
      <c r="U88" s="31"/>
    </row>
    <row r="89" spans="3:21">
      <c r="C89" s="10" t="s">
        <v>109</v>
      </c>
      <c r="M89" s="107" t="s">
        <v>510</v>
      </c>
      <c r="N89" s="107" t="s">
        <v>661</v>
      </c>
      <c r="O89" s="107" t="s">
        <v>755</v>
      </c>
      <c r="P89" s="30"/>
      <c r="Q89" s="31"/>
      <c r="R89" s="31"/>
      <c r="S89" s="31"/>
      <c r="T89" s="31"/>
      <c r="U89" s="31"/>
    </row>
    <row r="90" spans="3:21">
      <c r="C90" s="10" t="s">
        <v>110</v>
      </c>
      <c r="M90" s="107" t="s">
        <v>643</v>
      </c>
      <c r="N90" s="107" t="s">
        <v>661</v>
      </c>
      <c r="O90" s="107" t="s">
        <v>756</v>
      </c>
      <c r="P90" s="30"/>
      <c r="Q90" s="31"/>
      <c r="R90" s="31"/>
      <c r="S90" s="31"/>
      <c r="T90" s="31"/>
      <c r="U90" s="31"/>
    </row>
    <row r="91" spans="3:21">
      <c r="C91" s="10" t="s">
        <v>63</v>
      </c>
      <c r="M91" s="107" t="s">
        <v>646</v>
      </c>
      <c r="N91" s="107" t="s">
        <v>425</v>
      </c>
      <c r="O91" s="107" t="s">
        <v>1259</v>
      </c>
      <c r="P91" s="32"/>
      <c r="Q91" s="31"/>
      <c r="R91" s="31"/>
      <c r="S91" s="31"/>
      <c r="T91" s="31"/>
      <c r="U91" s="31"/>
    </row>
    <row r="92" spans="3:21">
      <c r="C92" s="10" t="s">
        <v>64</v>
      </c>
      <c r="M92" s="107" t="s">
        <v>588</v>
      </c>
      <c r="N92" s="107" t="s">
        <v>661</v>
      </c>
      <c r="O92" s="107" t="s">
        <v>757</v>
      </c>
      <c r="P92" s="30"/>
      <c r="Q92" s="31"/>
      <c r="R92" s="31"/>
      <c r="S92" s="31"/>
      <c r="T92" s="31"/>
      <c r="U92" s="31"/>
    </row>
    <row r="93" spans="3:21">
      <c r="C93" s="10" t="s">
        <v>111</v>
      </c>
      <c r="M93" s="107" t="s">
        <v>511</v>
      </c>
      <c r="N93" s="107" t="s">
        <v>661</v>
      </c>
      <c r="O93" s="107" t="s">
        <v>758</v>
      </c>
      <c r="P93" s="30"/>
      <c r="Q93" s="31"/>
      <c r="R93" s="31"/>
      <c r="S93" s="31"/>
      <c r="T93" s="31"/>
      <c r="U93" s="31"/>
    </row>
    <row r="94" spans="3:21">
      <c r="C94" s="10" t="s">
        <v>112</v>
      </c>
      <c r="M94" s="107" t="s">
        <v>622</v>
      </c>
      <c r="N94" s="107" t="s">
        <v>661</v>
      </c>
      <c r="O94" s="107" t="s">
        <v>1248</v>
      </c>
      <c r="P94" s="30"/>
      <c r="Q94" s="31"/>
      <c r="R94" s="31"/>
      <c r="S94" s="31"/>
      <c r="T94" s="31"/>
      <c r="U94" s="31"/>
    </row>
    <row r="95" spans="3:21">
      <c r="C95" s="10" t="s">
        <v>65</v>
      </c>
      <c r="M95" s="107" t="s">
        <v>578</v>
      </c>
      <c r="N95" s="107" t="s">
        <v>661</v>
      </c>
      <c r="O95" s="107" t="s">
        <v>759</v>
      </c>
      <c r="P95" s="30"/>
      <c r="Q95" s="31"/>
      <c r="R95" s="31"/>
      <c r="S95" s="31"/>
      <c r="T95" s="31"/>
      <c r="U95" s="31"/>
    </row>
    <row r="96" spans="3:21">
      <c r="C96" s="10" t="s">
        <v>66</v>
      </c>
      <c r="M96" s="107" t="s">
        <v>584</v>
      </c>
      <c r="N96" s="107" t="s">
        <v>661</v>
      </c>
      <c r="O96" s="107" t="s">
        <v>760</v>
      </c>
      <c r="P96" s="30"/>
      <c r="Q96" s="31"/>
      <c r="R96" s="31"/>
      <c r="S96" s="31"/>
      <c r="T96" s="31"/>
      <c r="U96" s="31"/>
    </row>
    <row r="97" spans="3:21">
      <c r="C97" s="10" t="s">
        <v>113</v>
      </c>
      <c r="M97" s="107" t="s">
        <v>561</v>
      </c>
      <c r="N97" s="107" t="s">
        <v>661</v>
      </c>
      <c r="O97" s="107" t="s">
        <v>761</v>
      </c>
      <c r="P97" s="30"/>
      <c r="Q97" s="31"/>
      <c r="R97" s="31"/>
      <c r="S97" s="31"/>
      <c r="T97" s="31"/>
      <c r="U97" s="31"/>
    </row>
    <row r="98" spans="3:21">
      <c r="C98" s="10" t="s">
        <v>114</v>
      </c>
      <c r="M98" s="107" t="s">
        <v>621</v>
      </c>
      <c r="N98" s="107" t="s">
        <v>661</v>
      </c>
      <c r="O98" s="107" t="s">
        <v>762</v>
      </c>
      <c r="P98" s="30"/>
      <c r="Q98" s="31"/>
      <c r="R98" s="31"/>
      <c r="S98" s="31"/>
      <c r="T98" s="31"/>
      <c r="U98" s="31"/>
    </row>
    <row r="99" spans="3:21">
      <c r="C99" s="10" t="s">
        <v>115</v>
      </c>
      <c r="M99" s="107">
        <v>7014065385</v>
      </c>
      <c r="N99" s="107" t="s">
        <v>661</v>
      </c>
      <c r="O99" s="107" t="s">
        <v>1268</v>
      </c>
      <c r="P99" s="30"/>
      <c r="Q99" s="31"/>
      <c r="R99" s="31"/>
      <c r="S99" s="31"/>
      <c r="T99" s="31"/>
      <c r="U99" s="31"/>
    </row>
    <row r="100" spans="3:21">
      <c r="C100" s="10" t="s">
        <v>130</v>
      </c>
      <c r="M100" s="107" t="s">
        <v>579</v>
      </c>
      <c r="N100" s="107" t="s">
        <v>661</v>
      </c>
      <c r="O100" s="107" t="s">
        <v>763</v>
      </c>
      <c r="P100" s="32"/>
      <c r="Q100" s="31"/>
      <c r="R100" s="31"/>
      <c r="S100" s="31"/>
      <c r="T100" s="31"/>
      <c r="U100" s="31"/>
    </row>
    <row r="101" spans="3:21">
      <c r="C101" s="10" t="s">
        <v>116</v>
      </c>
      <c r="M101" s="107" t="s">
        <v>620</v>
      </c>
      <c r="N101" s="107" t="s">
        <v>661</v>
      </c>
      <c r="O101" s="107" t="s">
        <v>764</v>
      </c>
      <c r="P101" s="32"/>
      <c r="Q101" s="31"/>
      <c r="R101" s="31"/>
      <c r="S101" s="31"/>
      <c r="T101" s="31"/>
      <c r="U101" s="31"/>
    </row>
    <row r="102" spans="3:21">
      <c r="C102" s="10" t="s">
        <v>240</v>
      </c>
      <c r="M102" s="107" t="s">
        <v>575</v>
      </c>
      <c r="N102" s="107" t="s">
        <v>661</v>
      </c>
      <c r="O102" s="107" t="s">
        <v>765</v>
      </c>
      <c r="P102" s="30"/>
      <c r="Q102" s="31"/>
      <c r="R102" s="31"/>
      <c r="S102" s="31"/>
      <c r="T102" s="31"/>
      <c r="U102" s="31"/>
    </row>
    <row r="103" spans="3:21">
      <c r="C103" s="10" t="s">
        <v>67</v>
      </c>
      <c r="M103" s="107" t="s">
        <v>576</v>
      </c>
      <c r="N103" s="107" t="s">
        <v>661</v>
      </c>
      <c r="O103" s="107" t="s">
        <v>766</v>
      </c>
      <c r="P103" s="30"/>
      <c r="Q103" s="31"/>
      <c r="R103" s="31"/>
      <c r="S103" s="31"/>
      <c r="T103" s="31"/>
      <c r="U103" s="31"/>
    </row>
    <row r="104" spans="3:21">
      <c r="C104" s="10" t="s">
        <v>68</v>
      </c>
      <c r="M104" s="107" t="s">
        <v>574</v>
      </c>
      <c r="N104" s="107" t="s">
        <v>661</v>
      </c>
      <c r="O104" s="107" t="s">
        <v>767</v>
      </c>
      <c r="P104" s="32"/>
      <c r="Q104" s="31"/>
      <c r="R104" s="31"/>
      <c r="S104" s="31"/>
      <c r="T104" s="31"/>
      <c r="U104" s="31"/>
    </row>
    <row r="105" spans="3:21">
      <c r="C105" s="10" t="s">
        <v>117</v>
      </c>
      <c r="M105" s="107" t="s">
        <v>573</v>
      </c>
      <c r="N105" s="107" t="s">
        <v>661</v>
      </c>
      <c r="O105" s="107" t="s">
        <v>1257</v>
      </c>
      <c r="P105" s="30"/>
      <c r="Q105" s="31"/>
      <c r="R105" s="31"/>
      <c r="S105" s="31"/>
      <c r="T105" s="31"/>
      <c r="U105" s="31"/>
    </row>
    <row r="106" spans="3:21">
      <c r="C106" s="10" t="s">
        <v>118</v>
      </c>
      <c r="M106" s="107" t="s">
        <v>572</v>
      </c>
      <c r="N106" s="107" t="s">
        <v>661</v>
      </c>
      <c r="O106" s="107" t="s">
        <v>768</v>
      </c>
      <c r="P106" s="30"/>
      <c r="Q106" s="31"/>
      <c r="R106" s="31"/>
      <c r="S106" s="31"/>
      <c r="T106" s="31"/>
      <c r="U106" s="31"/>
    </row>
    <row r="107" spans="3:21">
      <c r="C107" s="10" t="s">
        <v>131</v>
      </c>
      <c r="M107" s="107" t="s">
        <v>580</v>
      </c>
      <c r="N107" s="107" t="s">
        <v>661</v>
      </c>
      <c r="O107" s="107" t="s">
        <v>769</v>
      </c>
      <c r="P107" s="30"/>
      <c r="Q107" s="31"/>
      <c r="R107" s="31"/>
      <c r="S107" s="31"/>
      <c r="T107" s="31"/>
      <c r="U107" s="31"/>
    </row>
    <row r="108" spans="3:21">
      <c r="C108" s="10" t="s">
        <v>241</v>
      </c>
      <c r="M108" s="107" t="s">
        <v>602</v>
      </c>
      <c r="N108" s="107" t="s">
        <v>661</v>
      </c>
      <c r="O108" s="107" t="s">
        <v>770</v>
      </c>
      <c r="P108" s="32"/>
      <c r="Q108" s="31"/>
      <c r="R108" s="31"/>
      <c r="S108" s="31"/>
      <c r="T108" s="31"/>
      <c r="U108" s="31"/>
    </row>
    <row r="109" spans="3:21">
      <c r="C109" s="10" t="s">
        <v>119</v>
      </c>
      <c r="M109" s="107" t="s">
        <v>601</v>
      </c>
      <c r="N109" s="107" t="s">
        <v>661</v>
      </c>
      <c r="O109" s="107" t="s">
        <v>771</v>
      </c>
      <c r="P109" s="30"/>
      <c r="Q109" s="31"/>
      <c r="R109" s="31"/>
      <c r="S109" s="31"/>
      <c r="T109" s="31"/>
      <c r="U109" s="31"/>
    </row>
    <row r="110" spans="3:21">
      <c r="C110" s="10" t="s">
        <v>242</v>
      </c>
      <c r="M110" s="107" t="s">
        <v>600</v>
      </c>
      <c r="N110" s="107" t="s">
        <v>661</v>
      </c>
      <c r="O110" s="107" t="s">
        <v>1249</v>
      </c>
      <c r="P110" s="32"/>
      <c r="Q110" s="31"/>
      <c r="R110" s="31"/>
      <c r="S110" s="31"/>
      <c r="T110" s="31"/>
      <c r="U110" s="31"/>
    </row>
    <row r="111" spans="3:21">
      <c r="C111" s="10" t="s">
        <v>243</v>
      </c>
      <c r="M111" s="107" t="s">
        <v>606</v>
      </c>
      <c r="N111" s="107" t="s">
        <v>661</v>
      </c>
      <c r="O111" s="107" t="s">
        <v>772</v>
      </c>
      <c r="P111" s="30"/>
      <c r="Q111" s="31"/>
      <c r="R111" s="31"/>
      <c r="S111" s="31"/>
      <c r="T111" s="31"/>
      <c r="U111" s="31"/>
    </row>
    <row r="112" spans="3:21">
      <c r="C112" s="10" t="s">
        <v>120</v>
      </c>
      <c r="M112" s="107" t="s">
        <v>616</v>
      </c>
      <c r="N112" s="107" t="s">
        <v>661</v>
      </c>
      <c r="O112" s="107" t="s">
        <v>773</v>
      </c>
      <c r="P112" s="30"/>
      <c r="Q112" s="31"/>
      <c r="R112" s="31"/>
      <c r="S112" s="31"/>
      <c r="T112" s="31"/>
      <c r="U112" s="31"/>
    </row>
    <row r="113" spans="3:21">
      <c r="C113" s="10" t="s">
        <v>121</v>
      </c>
      <c r="M113" s="107" t="s">
        <v>637</v>
      </c>
      <c r="N113" s="107" t="s">
        <v>425</v>
      </c>
      <c r="O113" s="107" t="s">
        <v>774</v>
      </c>
      <c r="P113" s="32"/>
      <c r="Q113" s="31"/>
      <c r="R113" s="31"/>
      <c r="S113" s="31"/>
      <c r="T113" s="31"/>
      <c r="U113" s="31"/>
    </row>
    <row r="114" spans="3:21">
      <c r="C114" s="10" t="s">
        <v>122</v>
      </c>
      <c r="M114" s="107" t="s">
        <v>635</v>
      </c>
      <c r="N114" s="107" t="s">
        <v>661</v>
      </c>
      <c r="O114" s="107" t="s">
        <v>775</v>
      </c>
      <c r="P114" s="32"/>
      <c r="Q114" s="31"/>
      <c r="R114" s="31"/>
      <c r="S114" s="31"/>
      <c r="T114" s="31"/>
      <c r="U114" s="31"/>
    </row>
    <row r="115" spans="3:21">
      <c r="C115" s="10" t="s">
        <v>69</v>
      </c>
      <c r="M115" s="107">
        <v>7014063469</v>
      </c>
      <c r="N115" s="107" t="s">
        <v>661</v>
      </c>
      <c r="O115" s="107" t="s">
        <v>1266</v>
      </c>
      <c r="P115" s="32"/>
      <c r="Q115" s="31"/>
      <c r="R115" s="31"/>
      <c r="S115" s="31"/>
      <c r="T115" s="31"/>
      <c r="U115" s="31"/>
    </row>
    <row r="116" spans="3:21">
      <c r="C116" s="10" t="s">
        <v>70</v>
      </c>
      <c r="M116" s="107" t="s">
        <v>634</v>
      </c>
      <c r="N116" s="107" t="s">
        <v>661</v>
      </c>
      <c r="O116" s="107" t="s">
        <v>372</v>
      </c>
      <c r="P116" s="32"/>
      <c r="Q116" s="31"/>
      <c r="R116" s="31"/>
      <c r="S116" s="31"/>
      <c r="T116" s="31"/>
      <c r="U116" s="31"/>
    </row>
    <row r="117" spans="3:21">
      <c r="C117" s="10" t="s">
        <v>123</v>
      </c>
      <c r="M117" s="107" t="s">
        <v>639</v>
      </c>
      <c r="N117" s="107" t="s">
        <v>661</v>
      </c>
      <c r="O117" s="107" t="s">
        <v>776</v>
      </c>
      <c r="P117" s="30"/>
      <c r="Q117" s="31"/>
      <c r="R117" s="31"/>
      <c r="S117" s="31"/>
      <c r="T117" s="31"/>
      <c r="U117" s="31"/>
    </row>
    <row r="118" spans="3:21">
      <c r="C118" s="10" t="s">
        <v>124</v>
      </c>
      <c r="M118" s="107">
        <v>7017062569</v>
      </c>
      <c r="N118" s="107">
        <v>701701001</v>
      </c>
      <c r="O118" s="107" t="s">
        <v>1260</v>
      </c>
      <c r="P118" s="32"/>
      <c r="Q118" s="31"/>
      <c r="R118" s="31"/>
      <c r="S118" s="31"/>
      <c r="T118" s="31"/>
      <c r="U118" s="31"/>
    </row>
    <row r="119" spans="3:21">
      <c r="C119" s="10" t="s">
        <v>132</v>
      </c>
      <c r="M119" s="107" t="s">
        <v>512</v>
      </c>
      <c r="N119" s="107" t="s">
        <v>662</v>
      </c>
      <c r="O119" s="107" t="s">
        <v>778</v>
      </c>
      <c r="P119" s="32"/>
      <c r="Q119" s="31"/>
      <c r="R119" s="31"/>
      <c r="S119" s="31"/>
      <c r="T119" s="31"/>
      <c r="U119" s="31"/>
    </row>
    <row r="120" spans="3:21">
      <c r="C120" s="10" t="s">
        <v>71</v>
      </c>
      <c r="M120" s="107" t="s">
        <v>629</v>
      </c>
      <c r="N120" s="107" t="s">
        <v>662</v>
      </c>
      <c r="O120" s="107" t="s">
        <v>779</v>
      </c>
      <c r="P120" s="32"/>
      <c r="Q120" s="31"/>
      <c r="R120" s="31"/>
      <c r="S120" s="31"/>
      <c r="T120" s="31"/>
      <c r="U120" s="31"/>
    </row>
    <row r="121" spans="3:21">
      <c r="C121" s="10" t="s">
        <v>72</v>
      </c>
      <c r="M121" s="107" t="s">
        <v>534</v>
      </c>
      <c r="N121" s="107" t="s">
        <v>663</v>
      </c>
      <c r="O121" s="107" t="s">
        <v>774</v>
      </c>
      <c r="P121" s="32"/>
      <c r="Q121" s="31"/>
      <c r="R121" s="31"/>
      <c r="S121" s="31"/>
      <c r="T121" s="31"/>
      <c r="U121" s="31"/>
    </row>
    <row r="122" spans="3:21">
      <c r="C122" s="10" t="s">
        <v>73</v>
      </c>
      <c r="M122" s="107" t="s">
        <v>581</v>
      </c>
      <c r="N122" s="107" t="s">
        <v>663</v>
      </c>
      <c r="O122" s="107" t="s">
        <v>780</v>
      </c>
      <c r="P122" s="30"/>
      <c r="Q122" s="31"/>
      <c r="R122" s="31"/>
      <c r="S122" s="31"/>
      <c r="T122" s="31"/>
      <c r="U122" s="31"/>
    </row>
    <row r="123" spans="3:21">
      <c r="C123" s="10" t="s">
        <v>74</v>
      </c>
      <c r="M123" s="107" t="s">
        <v>640</v>
      </c>
      <c r="N123" s="107" t="s">
        <v>663</v>
      </c>
      <c r="O123" s="107" t="s">
        <v>781</v>
      </c>
      <c r="P123" s="32"/>
      <c r="Q123" s="31"/>
      <c r="R123" s="31"/>
      <c r="S123" s="31"/>
      <c r="T123" s="31"/>
      <c r="U123" s="31"/>
    </row>
    <row r="124" spans="3:21">
      <c r="C124" s="10" t="s">
        <v>75</v>
      </c>
      <c r="M124" s="107" t="s">
        <v>513</v>
      </c>
      <c r="N124" s="107" t="s">
        <v>663</v>
      </c>
      <c r="O124" s="107" t="s">
        <v>1255</v>
      </c>
      <c r="P124" s="30"/>
      <c r="Q124" s="31"/>
      <c r="R124" s="31"/>
      <c r="S124" s="31"/>
      <c r="T124" s="31"/>
      <c r="U124" s="31"/>
    </row>
    <row r="125" spans="3:21">
      <c r="C125" s="10" t="s">
        <v>134</v>
      </c>
      <c r="M125" s="107" t="s">
        <v>514</v>
      </c>
      <c r="N125" s="107" t="s">
        <v>663</v>
      </c>
      <c r="O125" s="107" t="s">
        <v>1254</v>
      </c>
      <c r="P125" s="30"/>
      <c r="Q125" s="31"/>
      <c r="R125" s="31"/>
      <c r="S125" s="31"/>
      <c r="T125" s="31"/>
      <c r="U125" s="31"/>
    </row>
    <row r="126" spans="3:21">
      <c r="C126" s="10" t="s">
        <v>76</v>
      </c>
      <c r="M126" s="107" t="s">
        <v>582</v>
      </c>
      <c r="N126" s="107" t="s">
        <v>663</v>
      </c>
      <c r="O126" s="107" t="s">
        <v>782</v>
      </c>
      <c r="P126" s="32"/>
      <c r="Q126" s="31"/>
      <c r="R126" s="31"/>
      <c r="S126" s="31"/>
      <c r="T126" s="31"/>
      <c r="U126" s="31"/>
    </row>
    <row r="127" spans="3:21">
      <c r="C127" s="10" t="s">
        <v>125</v>
      </c>
      <c r="M127" s="107" t="s">
        <v>566</v>
      </c>
      <c r="N127" s="107" t="s">
        <v>663</v>
      </c>
      <c r="O127" s="107" t="s">
        <v>783</v>
      </c>
      <c r="P127" s="30"/>
      <c r="Q127" s="31"/>
      <c r="R127" s="31"/>
      <c r="S127" s="31"/>
      <c r="T127" s="31"/>
      <c r="U127" s="31"/>
    </row>
    <row r="128" spans="3:21">
      <c r="M128" s="107" t="s">
        <v>530</v>
      </c>
      <c r="N128" s="107" t="s">
        <v>425</v>
      </c>
      <c r="O128" s="107" t="s">
        <v>784</v>
      </c>
      <c r="P128" s="30"/>
      <c r="Q128" s="31"/>
      <c r="R128" s="31"/>
      <c r="S128" s="31"/>
      <c r="T128" s="31"/>
      <c r="U128" s="31"/>
    </row>
    <row r="129" spans="13:21">
      <c r="M129" s="107" t="s">
        <v>599</v>
      </c>
      <c r="N129" s="107" t="s">
        <v>425</v>
      </c>
      <c r="O129" s="107" t="s">
        <v>785</v>
      </c>
      <c r="P129" s="30"/>
      <c r="Q129" s="31"/>
      <c r="R129" s="31"/>
      <c r="S129" s="31"/>
      <c r="T129" s="31"/>
      <c r="U129" s="31"/>
    </row>
    <row r="130" spans="13:21">
      <c r="M130" s="107" t="s">
        <v>515</v>
      </c>
      <c r="N130" s="107" t="s">
        <v>425</v>
      </c>
      <c r="O130" s="107" t="s">
        <v>786</v>
      </c>
      <c r="P130" s="30"/>
      <c r="Q130" s="31"/>
      <c r="R130" s="31"/>
      <c r="S130" s="31"/>
      <c r="T130" s="31"/>
      <c r="U130" s="31"/>
    </row>
    <row r="131" spans="13:21">
      <c r="M131" s="107" t="s">
        <v>516</v>
      </c>
      <c r="N131" s="107" t="s">
        <v>665</v>
      </c>
      <c r="O131" s="107" t="s">
        <v>787</v>
      </c>
      <c r="P131" s="30"/>
      <c r="Q131" s="31"/>
      <c r="R131" s="31"/>
      <c r="S131" s="31"/>
      <c r="T131" s="31"/>
      <c r="U131" s="31"/>
    </row>
    <row r="132" spans="13:21">
      <c r="M132" s="107" t="s">
        <v>516</v>
      </c>
      <c r="N132" s="107" t="s">
        <v>664</v>
      </c>
      <c r="O132" s="107" t="s">
        <v>787</v>
      </c>
      <c r="P132" s="30"/>
      <c r="Q132" s="31"/>
      <c r="R132" s="31"/>
      <c r="S132" s="31"/>
      <c r="T132" s="31"/>
      <c r="U132" s="31"/>
    </row>
    <row r="133" spans="13:21">
      <c r="M133" s="107" t="s">
        <v>557</v>
      </c>
      <c r="N133" s="107" t="s">
        <v>661</v>
      </c>
      <c r="O133" s="107" t="s">
        <v>788</v>
      </c>
      <c r="P133" s="32"/>
      <c r="Q133" s="31"/>
      <c r="R133" s="31"/>
      <c r="S133" s="31"/>
      <c r="T133" s="31"/>
      <c r="U133" s="31"/>
    </row>
    <row r="134" spans="13:21">
      <c r="M134" s="107" t="s">
        <v>536</v>
      </c>
      <c r="N134" s="107" t="s">
        <v>661</v>
      </c>
      <c r="O134" s="107" t="s">
        <v>789</v>
      </c>
      <c r="P134" s="30"/>
      <c r="Q134" s="31"/>
      <c r="R134" s="31"/>
      <c r="S134" s="31"/>
      <c r="T134" s="31"/>
      <c r="U134" s="31"/>
    </row>
    <row r="135" spans="13:21">
      <c r="M135" s="107" t="s">
        <v>630</v>
      </c>
      <c r="N135" s="107" t="s">
        <v>661</v>
      </c>
      <c r="O135" s="107" t="s">
        <v>790</v>
      </c>
      <c r="P135" s="32"/>
      <c r="Q135" s="31"/>
      <c r="R135" s="31"/>
      <c r="S135" s="31"/>
      <c r="T135" s="31"/>
      <c r="U135" s="31"/>
    </row>
    <row r="136" spans="13:21">
      <c r="M136" s="107" t="s">
        <v>517</v>
      </c>
      <c r="N136" s="107" t="s">
        <v>425</v>
      </c>
      <c r="O136" s="107" t="s">
        <v>791</v>
      </c>
      <c r="P136" s="32"/>
      <c r="Q136" s="31"/>
      <c r="R136" s="31"/>
      <c r="S136" s="31"/>
      <c r="T136" s="31"/>
      <c r="U136" s="31"/>
    </row>
    <row r="137" spans="13:21">
      <c r="M137" s="107" t="s">
        <v>539</v>
      </c>
      <c r="N137" s="107" t="s">
        <v>425</v>
      </c>
      <c r="O137" s="107" t="s">
        <v>792</v>
      </c>
      <c r="P137" s="32"/>
      <c r="Q137" s="31"/>
      <c r="R137" s="31"/>
      <c r="S137" s="31"/>
      <c r="T137" s="31"/>
      <c r="U137" s="31"/>
    </row>
    <row r="138" spans="13:21">
      <c r="M138" s="107" t="s">
        <v>603</v>
      </c>
      <c r="N138" s="107" t="s">
        <v>425</v>
      </c>
      <c r="O138" s="107" t="s">
        <v>793</v>
      </c>
      <c r="P138" s="30"/>
      <c r="Q138" s="31"/>
      <c r="R138" s="31"/>
      <c r="S138" s="31"/>
      <c r="T138" s="31"/>
      <c r="U138" s="31"/>
    </row>
    <row r="139" spans="13:21">
      <c r="M139" s="107" t="s">
        <v>518</v>
      </c>
      <c r="N139" s="107" t="s">
        <v>425</v>
      </c>
      <c r="O139" s="107" t="s">
        <v>794</v>
      </c>
      <c r="P139" s="32"/>
      <c r="Q139" s="31"/>
      <c r="R139" s="31"/>
      <c r="S139" s="31"/>
      <c r="T139" s="31"/>
      <c r="U139" s="31"/>
    </row>
    <row r="140" spans="13:21">
      <c r="M140" s="107" t="s">
        <v>519</v>
      </c>
      <c r="N140" s="107" t="s">
        <v>425</v>
      </c>
      <c r="O140" s="107" t="s">
        <v>795</v>
      </c>
      <c r="P140" s="32"/>
      <c r="Q140" s="31"/>
      <c r="R140" s="31"/>
      <c r="S140" s="31"/>
      <c r="T140" s="31"/>
      <c r="U140" s="31"/>
    </row>
    <row r="141" spans="13:21">
      <c r="M141" s="107" t="s">
        <v>645</v>
      </c>
      <c r="N141" s="107" t="s">
        <v>425</v>
      </c>
      <c r="O141" s="107" t="s">
        <v>796</v>
      </c>
      <c r="P141" s="30"/>
      <c r="Q141" s="31"/>
      <c r="R141" s="31"/>
      <c r="S141" s="31"/>
      <c r="T141" s="31"/>
      <c r="U141" s="31"/>
    </row>
    <row r="142" spans="13:21">
      <c r="M142" s="107" t="s">
        <v>531</v>
      </c>
      <c r="N142" s="107" t="s">
        <v>425</v>
      </c>
      <c r="O142" s="107" t="s">
        <v>797</v>
      </c>
      <c r="P142" s="32"/>
      <c r="Q142" s="31"/>
      <c r="R142" s="31"/>
      <c r="S142" s="31"/>
      <c r="T142" s="31"/>
      <c r="U142" s="31"/>
    </row>
    <row r="143" spans="13:21">
      <c r="M143" s="107" t="s">
        <v>484</v>
      </c>
      <c r="N143" s="107" t="s">
        <v>425</v>
      </c>
      <c r="O143" s="107" t="s">
        <v>798</v>
      </c>
      <c r="P143" s="30"/>
      <c r="Q143" s="31"/>
      <c r="R143" s="31"/>
      <c r="S143" s="31"/>
      <c r="T143" s="31"/>
      <c r="U143" s="31"/>
    </row>
    <row r="144" spans="13:21">
      <c r="M144" s="107" t="s">
        <v>552</v>
      </c>
      <c r="N144" s="107" t="s">
        <v>425</v>
      </c>
      <c r="O144" s="107" t="s">
        <v>1262</v>
      </c>
      <c r="P144" s="30"/>
      <c r="Q144" s="31"/>
      <c r="R144" s="31"/>
      <c r="S144" s="31"/>
      <c r="T144" s="31"/>
      <c r="U144" s="31"/>
    </row>
    <row r="145" spans="13:21">
      <c r="M145" s="107" t="s">
        <v>644</v>
      </c>
      <c r="N145" s="107" t="s">
        <v>425</v>
      </c>
      <c r="O145" s="107" t="s">
        <v>799</v>
      </c>
      <c r="P145" s="30"/>
      <c r="Q145" s="31"/>
      <c r="R145" s="31"/>
      <c r="S145" s="31"/>
      <c r="T145" s="31"/>
      <c r="U145" s="31"/>
    </row>
    <row r="146" spans="13:21">
      <c r="M146" s="107" t="s">
        <v>553</v>
      </c>
      <c r="N146" s="107" t="s">
        <v>670</v>
      </c>
      <c r="O146" s="107" t="s">
        <v>800</v>
      </c>
      <c r="P146" s="30"/>
      <c r="Q146" s="31"/>
      <c r="R146" s="31"/>
      <c r="S146" s="31"/>
      <c r="T146" s="31"/>
      <c r="U146" s="31"/>
    </row>
    <row r="147" spans="13:21">
      <c r="M147" s="107" t="s">
        <v>553</v>
      </c>
      <c r="N147" s="107" t="s">
        <v>671</v>
      </c>
      <c r="O147" s="107" t="s">
        <v>801</v>
      </c>
      <c r="P147" s="32"/>
      <c r="Q147" s="31"/>
      <c r="R147" s="31"/>
      <c r="S147" s="31"/>
      <c r="T147" s="31"/>
      <c r="U147" s="31"/>
    </row>
    <row r="148" spans="13:21">
      <c r="M148" s="107" t="s">
        <v>424</v>
      </c>
      <c r="N148" s="107" t="s">
        <v>425</v>
      </c>
      <c r="O148" s="107" t="s">
        <v>802</v>
      </c>
      <c r="P148" s="32"/>
      <c r="Q148" s="31"/>
      <c r="R148" s="31"/>
      <c r="S148" s="31"/>
      <c r="T148" s="31"/>
      <c r="U148" s="31"/>
    </row>
    <row r="149" spans="13:21">
      <c r="M149" s="107" t="s">
        <v>569</v>
      </c>
      <c r="N149" s="107" t="s">
        <v>425</v>
      </c>
      <c r="O149" s="107" t="s">
        <v>803</v>
      </c>
      <c r="P149" s="30"/>
      <c r="Q149" s="31"/>
      <c r="R149" s="31"/>
      <c r="S149" s="31"/>
      <c r="T149" s="31"/>
      <c r="U149" s="31"/>
    </row>
    <row r="150" spans="13:21">
      <c r="M150" s="107" t="s">
        <v>590</v>
      </c>
      <c r="N150" s="107" t="s">
        <v>425</v>
      </c>
      <c r="O150" s="107" t="s">
        <v>804</v>
      </c>
      <c r="P150" s="32"/>
      <c r="Q150" s="31"/>
      <c r="R150" s="31"/>
      <c r="S150" s="31"/>
      <c r="T150" s="31"/>
      <c r="U150" s="31"/>
    </row>
    <row r="151" spans="13:21">
      <c r="M151" s="107" t="s">
        <v>632</v>
      </c>
      <c r="N151" s="107" t="s">
        <v>661</v>
      </c>
      <c r="O151" s="107" t="s">
        <v>806</v>
      </c>
      <c r="P151" s="30"/>
      <c r="Q151" s="31"/>
      <c r="R151" s="31"/>
      <c r="S151" s="31"/>
      <c r="T151" s="31"/>
      <c r="U151" s="31"/>
    </row>
    <row r="152" spans="13:21">
      <c r="M152" s="107" t="s">
        <v>625</v>
      </c>
      <c r="N152" s="107" t="s">
        <v>425</v>
      </c>
      <c r="O152" s="107" t="s">
        <v>371</v>
      </c>
      <c r="P152" s="30"/>
      <c r="Q152" s="31"/>
      <c r="R152" s="31"/>
      <c r="S152" s="31"/>
      <c r="T152" s="31"/>
      <c r="U152" s="31"/>
    </row>
    <row r="153" spans="13:21">
      <c r="M153" s="107" t="s">
        <v>649</v>
      </c>
      <c r="N153" s="107" t="s">
        <v>425</v>
      </c>
      <c r="O153" s="107" t="s">
        <v>807</v>
      </c>
      <c r="P153" s="32"/>
      <c r="Q153" s="31"/>
      <c r="R153" s="31"/>
      <c r="S153" s="31"/>
      <c r="T153" s="31"/>
      <c r="U153" s="31"/>
    </row>
    <row r="154" spans="13:21">
      <c r="M154" s="107" t="s">
        <v>631</v>
      </c>
      <c r="N154" s="107" t="s">
        <v>425</v>
      </c>
      <c r="O154" s="107" t="s">
        <v>808</v>
      </c>
      <c r="P154" s="30"/>
      <c r="Q154" s="31"/>
      <c r="R154" s="31"/>
      <c r="S154" s="31"/>
      <c r="T154" s="31"/>
      <c r="U154" s="31"/>
    </row>
    <row r="155" spans="13:21">
      <c r="M155" s="107" t="s">
        <v>532</v>
      </c>
      <c r="N155" s="107" t="s">
        <v>425</v>
      </c>
      <c r="O155" s="107" t="s">
        <v>809</v>
      </c>
      <c r="P155" s="30"/>
      <c r="Q155" s="31"/>
      <c r="R155" s="31"/>
      <c r="S155" s="31"/>
      <c r="T155" s="31"/>
      <c r="U155" s="31"/>
    </row>
    <row r="156" spans="13:21">
      <c r="M156" s="107" t="s">
        <v>520</v>
      </c>
      <c r="N156" s="107" t="s">
        <v>666</v>
      </c>
      <c r="O156" s="107" t="s">
        <v>810</v>
      </c>
      <c r="P156" s="32"/>
      <c r="Q156" s="31"/>
      <c r="R156" s="31"/>
      <c r="S156" s="31"/>
      <c r="T156" s="31"/>
      <c r="U156" s="31"/>
    </row>
    <row r="157" spans="13:21">
      <c r="M157" s="107" t="s">
        <v>563</v>
      </c>
      <c r="N157" s="107" t="s">
        <v>425</v>
      </c>
      <c r="O157" s="107" t="s">
        <v>481</v>
      </c>
      <c r="P157" s="32"/>
      <c r="Q157" s="31"/>
      <c r="R157" s="31"/>
      <c r="S157" s="31"/>
      <c r="T157" s="31"/>
      <c r="U157" s="31"/>
    </row>
    <row r="158" spans="13:21">
      <c r="M158" s="107" t="s">
        <v>521</v>
      </c>
      <c r="N158" s="107" t="s">
        <v>425</v>
      </c>
      <c r="O158" s="107" t="s">
        <v>811</v>
      </c>
      <c r="P158" s="30"/>
      <c r="Q158" s="31"/>
      <c r="R158" s="31"/>
      <c r="S158" s="31"/>
      <c r="T158" s="31"/>
      <c r="U158" s="31"/>
    </row>
    <row r="159" spans="13:21">
      <c r="M159" s="107" t="s">
        <v>560</v>
      </c>
      <c r="N159" s="107" t="s">
        <v>673</v>
      </c>
      <c r="O159" s="107" t="s">
        <v>812</v>
      </c>
      <c r="P159" s="32"/>
      <c r="Q159" s="31"/>
      <c r="R159" s="31"/>
      <c r="S159" s="31"/>
      <c r="T159" s="31"/>
      <c r="U159" s="31"/>
    </row>
    <row r="160" spans="13:21">
      <c r="M160" s="107" t="s">
        <v>522</v>
      </c>
      <c r="N160" s="107" t="s">
        <v>667</v>
      </c>
      <c r="O160" s="107" t="s">
        <v>813</v>
      </c>
      <c r="P160" s="30"/>
      <c r="Q160" s="31"/>
      <c r="R160" s="31"/>
      <c r="S160" s="31"/>
      <c r="T160" s="31"/>
      <c r="U160" s="31"/>
    </row>
    <row r="161" spans="13:21">
      <c r="M161" s="107" t="s">
        <v>523</v>
      </c>
      <c r="N161" s="107" t="s">
        <v>667</v>
      </c>
      <c r="O161" s="107" t="s">
        <v>1269</v>
      </c>
      <c r="P161" s="30"/>
      <c r="Q161" s="31"/>
      <c r="R161" s="31"/>
      <c r="S161" s="31"/>
      <c r="T161" s="31"/>
      <c r="U161" s="31"/>
    </row>
    <row r="162" spans="13:21">
      <c r="M162" s="107" t="s">
        <v>524</v>
      </c>
      <c r="N162" s="107" t="s">
        <v>667</v>
      </c>
      <c r="O162" s="107" t="s">
        <v>1263</v>
      </c>
      <c r="P162" s="30"/>
      <c r="Q162" s="31"/>
      <c r="R162" s="31"/>
      <c r="S162" s="31"/>
      <c r="T162" s="31"/>
      <c r="U162" s="31"/>
    </row>
    <row r="163" spans="13:21">
      <c r="M163" s="107" t="s">
        <v>525</v>
      </c>
      <c r="N163" s="107" t="s">
        <v>667</v>
      </c>
      <c r="O163" s="107" t="s">
        <v>814</v>
      </c>
      <c r="P163" s="30"/>
      <c r="Q163" s="31"/>
      <c r="R163" s="31"/>
      <c r="S163" s="31"/>
      <c r="T163" s="31"/>
      <c r="U163" s="31"/>
    </row>
    <row r="164" spans="13:21">
      <c r="M164" s="107" t="s">
        <v>526</v>
      </c>
      <c r="N164" s="107" t="s">
        <v>667</v>
      </c>
      <c r="O164" s="107" t="s">
        <v>815</v>
      </c>
      <c r="P164" s="32"/>
      <c r="Q164" s="31"/>
      <c r="R164" s="31"/>
      <c r="S164" s="31"/>
      <c r="T164" s="31"/>
      <c r="U164" s="31"/>
    </row>
    <row r="165" spans="13:21">
      <c r="M165" s="107" t="s">
        <v>527</v>
      </c>
      <c r="N165" s="107" t="s">
        <v>667</v>
      </c>
      <c r="O165" s="107" t="s">
        <v>816</v>
      </c>
      <c r="P165" s="30"/>
      <c r="Q165" s="31"/>
      <c r="R165" s="31"/>
      <c r="S165" s="31"/>
      <c r="T165" s="31"/>
      <c r="U165" s="31"/>
    </row>
    <row r="166" spans="13:21">
      <c r="M166" s="107" t="s">
        <v>556</v>
      </c>
      <c r="N166" s="107" t="s">
        <v>667</v>
      </c>
      <c r="O166" s="107" t="s">
        <v>817</v>
      </c>
      <c r="P166" s="30"/>
      <c r="Q166" s="31"/>
      <c r="R166" s="31"/>
      <c r="S166" s="31"/>
      <c r="T166" s="31"/>
      <c r="U166" s="31"/>
    </row>
    <row r="167" spans="13:21">
      <c r="M167" s="107" t="s">
        <v>591</v>
      </c>
      <c r="N167" s="107" t="s">
        <v>667</v>
      </c>
      <c r="O167" s="107" t="s">
        <v>818</v>
      </c>
      <c r="P167" s="30"/>
      <c r="Q167" s="31"/>
      <c r="R167" s="31"/>
      <c r="S167" s="31"/>
      <c r="T167" s="31"/>
      <c r="U167" s="31"/>
    </row>
    <row r="168" spans="13:21">
      <c r="M168" s="107" t="s">
        <v>613</v>
      </c>
      <c r="N168" s="107" t="s">
        <v>667</v>
      </c>
      <c r="O168" s="107" t="s">
        <v>819</v>
      </c>
      <c r="P168" s="30"/>
      <c r="Q168" s="31"/>
      <c r="R168" s="31"/>
      <c r="S168" s="31"/>
      <c r="T168" s="31"/>
      <c r="U168" s="31"/>
    </row>
    <row r="169" spans="13:21">
      <c r="M169" s="334">
        <v>7014065988</v>
      </c>
      <c r="N169" s="334">
        <v>701701001</v>
      </c>
      <c r="O169" s="107" t="s">
        <v>777</v>
      </c>
      <c r="P169" s="30"/>
      <c r="Q169" s="31"/>
      <c r="R169" s="31"/>
      <c r="S169" s="31"/>
      <c r="T169" s="31"/>
      <c r="U169" s="31"/>
    </row>
    <row r="170" spans="13:21">
      <c r="M170" s="107" t="s">
        <v>571</v>
      </c>
      <c r="N170" s="107" t="s">
        <v>676</v>
      </c>
      <c r="O170" s="107" t="s">
        <v>1261</v>
      </c>
      <c r="P170" s="30"/>
      <c r="Q170" s="31"/>
      <c r="R170" s="31"/>
      <c r="S170" s="31"/>
      <c r="T170" s="31"/>
      <c r="U170" s="31"/>
    </row>
    <row r="171" spans="13:21">
      <c r="M171" s="107" t="s">
        <v>585</v>
      </c>
      <c r="N171" s="107" t="s">
        <v>661</v>
      </c>
      <c r="O171" s="107" t="s">
        <v>820</v>
      </c>
      <c r="P171" s="30"/>
      <c r="Q171" s="31"/>
      <c r="R171" s="31"/>
      <c r="S171" s="31"/>
      <c r="T171" s="31"/>
      <c r="U171" s="31"/>
    </row>
    <row r="172" spans="13:21">
      <c r="M172" s="107" t="s">
        <v>535</v>
      </c>
      <c r="N172" s="107" t="s">
        <v>651</v>
      </c>
      <c r="O172" s="107" t="s">
        <v>821</v>
      </c>
      <c r="P172" s="32"/>
      <c r="Q172" s="31"/>
      <c r="R172" s="31"/>
      <c r="S172" s="31"/>
      <c r="T172" s="31"/>
      <c r="U172" s="31"/>
    </row>
    <row r="173" spans="13:21">
      <c r="M173" s="107" t="s">
        <v>528</v>
      </c>
      <c r="N173" s="107" t="s">
        <v>651</v>
      </c>
      <c r="O173" s="107" t="s">
        <v>822</v>
      </c>
      <c r="P173" s="32"/>
      <c r="Q173" s="31"/>
      <c r="R173" s="31"/>
      <c r="S173" s="31"/>
      <c r="T173" s="31"/>
      <c r="U173" s="31"/>
    </row>
    <row r="174" spans="13:21">
      <c r="M174" s="334">
        <v>7014063148</v>
      </c>
      <c r="N174" s="334">
        <v>701401001</v>
      </c>
      <c r="O174" s="107" t="s">
        <v>1179</v>
      </c>
      <c r="P174" s="30"/>
      <c r="Q174" s="31"/>
      <c r="R174" s="31"/>
      <c r="S174" s="31"/>
      <c r="T174" s="31"/>
      <c r="U174" s="31"/>
    </row>
    <row r="175" spans="13:21">
      <c r="M175" s="107" t="s">
        <v>483</v>
      </c>
      <c r="N175" s="107" t="s">
        <v>651</v>
      </c>
      <c r="O175" s="107" t="s">
        <v>823</v>
      </c>
      <c r="P175" s="30"/>
      <c r="Q175" s="31"/>
      <c r="R175" s="31"/>
      <c r="S175" s="31"/>
      <c r="T175" s="31"/>
      <c r="U175" s="31"/>
    </row>
    <row r="176" spans="13:21">
      <c r="M176" s="107" t="s">
        <v>555</v>
      </c>
      <c r="N176" s="107" t="s">
        <v>651</v>
      </c>
      <c r="O176" s="107" t="s">
        <v>824</v>
      </c>
      <c r="P176" s="32"/>
      <c r="Q176" s="31"/>
      <c r="R176" s="31"/>
      <c r="S176" s="31"/>
      <c r="T176" s="31"/>
      <c r="U176" s="31"/>
    </row>
    <row r="177" spans="13:21">
      <c r="M177" s="107" t="s">
        <v>554</v>
      </c>
      <c r="N177" s="107" t="s">
        <v>651</v>
      </c>
      <c r="O177" s="107" t="s">
        <v>825</v>
      </c>
      <c r="P177" s="32"/>
      <c r="Q177" s="31"/>
      <c r="R177" s="31"/>
      <c r="S177" s="31"/>
      <c r="T177" s="31"/>
      <c r="U177" s="31"/>
    </row>
    <row r="178" spans="13:21">
      <c r="M178" s="107" t="s">
        <v>617</v>
      </c>
      <c r="N178" s="107" t="s">
        <v>651</v>
      </c>
      <c r="O178" s="107" t="s">
        <v>826</v>
      </c>
      <c r="P178" s="30"/>
      <c r="Q178" s="31"/>
      <c r="R178" s="31"/>
      <c r="S178" s="31"/>
      <c r="T178" s="31"/>
      <c r="U178" s="31"/>
    </row>
    <row r="179" spans="13:21">
      <c r="M179" s="107" t="s">
        <v>623</v>
      </c>
      <c r="N179" s="107" t="s">
        <v>651</v>
      </c>
      <c r="O179" s="107" t="s">
        <v>827</v>
      </c>
      <c r="P179" s="32"/>
      <c r="Q179" s="31"/>
      <c r="R179" s="31"/>
      <c r="S179" s="31"/>
      <c r="T179" s="31"/>
      <c r="U179" s="31"/>
    </row>
    <row r="180" spans="13:21">
      <c r="M180" s="107">
        <v>7000000691</v>
      </c>
      <c r="N180" s="107">
        <v>700001001</v>
      </c>
      <c r="O180" s="107" t="s">
        <v>1264</v>
      </c>
      <c r="P180" s="32"/>
      <c r="Q180" s="31"/>
      <c r="R180" s="31"/>
      <c r="S180" s="31"/>
      <c r="T180" s="31"/>
      <c r="U180" s="31"/>
    </row>
    <row r="181" spans="13:21">
      <c r="M181" s="107" t="s">
        <v>529</v>
      </c>
      <c r="N181" s="107" t="s">
        <v>661</v>
      </c>
      <c r="O181" s="107" t="s">
        <v>828</v>
      </c>
      <c r="P181" s="32"/>
      <c r="Q181" s="31"/>
      <c r="R181" s="31"/>
      <c r="S181" s="31"/>
      <c r="T181" s="31"/>
      <c r="U181" s="31"/>
    </row>
    <row r="182" spans="13:21">
      <c r="M182" s="107" t="s">
        <v>641</v>
      </c>
      <c r="N182" s="107" t="s">
        <v>677</v>
      </c>
      <c r="O182" s="107" t="s">
        <v>829</v>
      </c>
      <c r="P182" s="32"/>
      <c r="Q182" s="31"/>
      <c r="R182" s="31"/>
      <c r="S182" s="31"/>
      <c r="T182" s="31"/>
      <c r="U182" s="31"/>
    </row>
    <row r="183" spans="13:21">
      <c r="M183" s="107" t="s">
        <v>564</v>
      </c>
      <c r="N183" s="107" t="s">
        <v>674</v>
      </c>
      <c r="O183" s="107" t="s">
        <v>482</v>
      </c>
      <c r="P183" s="30"/>
      <c r="Q183" s="31"/>
      <c r="R183" s="31"/>
      <c r="S183" s="31"/>
      <c r="T183" s="31"/>
      <c r="U183" s="31"/>
    </row>
    <row r="184" spans="13:21">
      <c r="M184" s="107" t="s">
        <v>537</v>
      </c>
      <c r="N184" s="107" t="s">
        <v>668</v>
      </c>
      <c r="O184" s="107" t="s">
        <v>830</v>
      </c>
      <c r="P184" s="30"/>
      <c r="Q184" s="31"/>
      <c r="R184" s="31"/>
      <c r="S184" s="31"/>
      <c r="T184" s="31"/>
      <c r="U184" s="31"/>
    </row>
    <row r="185" spans="13:21">
      <c r="M185" s="108">
        <v>7007012978</v>
      </c>
      <c r="N185" s="332">
        <v>700701001</v>
      </c>
      <c r="O185" s="109" t="s">
        <v>1176</v>
      </c>
      <c r="P185" s="30"/>
      <c r="Q185" s="31"/>
      <c r="R185" s="31"/>
      <c r="S185" s="31"/>
      <c r="T185" s="31"/>
      <c r="U185" s="31"/>
    </row>
    <row r="186" spans="13:21">
      <c r="M186" s="108">
        <v>7022007186</v>
      </c>
      <c r="N186" s="332">
        <v>702201001</v>
      </c>
      <c r="O186" s="109" t="s">
        <v>1270</v>
      </c>
      <c r="P186" s="30"/>
      <c r="Q186" s="31"/>
      <c r="R186" s="31"/>
      <c r="S186" s="31"/>
      <c r="T186" s="31"/>
      <c r="U186" s="31"/>
    </row>
    <row r="187" spans="13:21">
      <c r="M187" s="108">
        <v>7002020823</v>
      </c>
      <c r="N187" s="332">
        <v>700201001</v>
      </c>
      <c r="O187" s="109" t="s">
        <v>1177</v>
      </c>
      <c r="P187" s="30"/>
      <c r="Q187" s="31"/>
      <c r="R187" s="31"/>
      <c r="S187" s="31"/>
      <c r="T187" s="31"/>
      <c r="U187" s="31"/>
    </row>
    <row r="188" spans="13:21">
      <c r="M188" s="108">
        <v>7017062569</v>
      </c>
      <c r="N188" s="333">
        <v>701701001</v>
      </c>
      <c r="O188" s="109" t="s">
        <v>1267</v>
      </c>
      <c r="P188" s="32"/>
      <c r="Q188" s="31"/>
      <c r="R188" s="31"/>
      <c r="S188" s="31"/>
      <c r="T188" s="31"/>
      <c r="U188" s="31"/>
    </row>
    <row r="189" spans="13:21">
      <c r="M189" s="334">
        <v>7014065145</v>
      </c>
      <c r="N189" s="333">
        <v>701401001</v>
      </c>
      <c r="O189" s="109" t="s">
        <v>1178</v>
      </c>
      <c r="P189" s="32"/>
      <c r="Q189" s="31"/>
      <c r="R189" s="31"/>
      <c r="S189" s="31"/>
      <c r="T189" s="31"/>
      <c r="U189" s="31"/>
    </row>
    <row r="190" spans="13:21">
      <c r="M190" s="334">
        <v>7017323595</v>
      </c>
      <c r="N190" s="333">
        <v>701701001</v>
      </c>
      <c r="O190" s="109" t="s">
        <v>805</v>
      </c>
      <c r="P190" s="30"/>
      <c r="Q190" s="31"/>
      <c r="R190" s="31"/>
      <c r="S190" s="31"/>
      <c r="T190" s="31"/>
      <c r="U190" s="31"/>
    </row>
    <row r="191" spans="13:21">
      <c r="M191" s="334">
        <v>7011006575</v>
      </c>
      <c r="N191" s="333">
        <v>701101001</v>
      </c>
      <c r="O191" s="109" t="s">
        <v>1221</v>
      </c>
      <c r="P191" s="30"/>
      <c r="Q191" s="31"/>
      <c r="R191" s="31"/>
      <c r="S191" s="31"/>
      <c r="T191" s="31"/>
      <c r="U191" s="31"/>
    </row>
    <row r="192" spans="13:21">
      <c r="M192" s="334">
        <v>5502020634</v>
      </c>
      <c r="N192" s="333">
        <v>550101001</v>
      </c>
      <c r="O192" s="109" t="s">
        <v>1222</v>
      </c>
      <c r="P192" s="30"/>
      <c r="Q192" s="31"/>
      <c r="R192" s="31"/>
      <c r="S192" s="31"/>
      <c r="T192" s="31"/>
      <c r="U192" s="31"/>
    </row>
    <row r="193" spans="13:21">
      <c r="M193" s="334">
        <v>7201000726</v>
      </c>
      <c r="N193" s="333">
        <v>720301001</v>
      </c>
      <c r="O193" s="109" t="s">
        <v>1223</v>
      </c>
      <c r="P193" s="32"/>
      <c r="Q193" s="31"/>
      <c r="R193" s="31"/>
      <c r="S193" s="31"/>
      <c r="T193" s="31"/>
      <c r="U193" s="31"/>
    </row>
    <row r="194" spans="13:21">
      <c r="M194" s="334">
        <v>7014065988</v>
      </c>
      <c r="N194" s="333">
        <v>701401001</v>
      </c>
      <c r="O194" s="109" t="s">
        <v>777</v>
      </c>
      <c r="P194" s="30"/>
      <c r="Q194" s="31"/>
      <c r="R194" s="31"/>
      <c r="S194" s="31"/>
      <c r="T194" s="31"/>
      <c r="U194" s="31"/>
    </row>
    <row r="195" spans="13:21">
      <c r="M195" s="334">
        <v>7003004207</v>
      </c>
      <c r="N195" s="332">
        <v>700301001</v>
      </c>
      <c r="O195" s="109" t="s">
        <v>1224</v>
      </c>
      <c r="P195" s="30"/>
      <c r="Q195" s="31"/>
      <c r="R195" s="31"/>
      <c r="S195" s="31"/>
      <c r="T195" s="31"/>
      <c r="U195" s="31"/>
    </row>
    <row r="196" spans="13:21">
      <c r="M196" s="334" t="s">
        <v>1225</v>
      </c>
      <c r="O196" s="109" t="s">
        <v>1226</v>
      </c>
      <c r="P196" s="30"/>
      <c r="Q196" s="31"/>
      <c r="R196" s="31"/>
      <c r="S196" s="31"/>
      <c r="T196" s="31"/>
      <c r="U196" s="31"/>
    </row>
    <row r="197" spans="13:21">
      <c r="M197" s="334" t="s">
        <v>1228</v>
      </c>
      <c r="O197" s="109" t="s">
        <v>1227</v>
      </c>
      <c r="P197" s="30"/>
      <c r="Q197" s="31"/>
      <c r="R197" s="31"/>
      <c r="S197" s="31"/>
      <c r="T197" s="31"/>
      <c r="U197" s="31"/>
    </row>
    <row r="198" spans="13:21">
      <c r="M198" s="334" t="s">
        <v>1230</v>
      </c>
      <c r="O198" s="109" t="s">
        <v>1229</v>
      </c>
      <c r="P198" s="30"/>
      <c r="Q198" s="31"/>
      <c r="R198" s="31"/>
      <c r="S198" s="31"/>
      <c r="T198" s="31"/>
      <c r="U198" s="31"/>
    </row>
    <row r="199" spans="13:21">
      <c r="P199" s="30"/>
      <c r="Q199" s="31"/>
      <c r="R199" s="31"/>
      <c r="S199" s="31"/>
      <c r="T199" s="31"/>
      <c r="U199" s="31"/>
    </row>
    <row r="200" spans="13:21">
      <c r="P200" s="30"/>
      <c r="Q200" s="31"/>
      <c r="R200" s="31"/>
      <c r="S200" s="31"/>
      <c r="T200" s="31"/>
      <c r="U200" s="31"/>
    </row>
    <row r="201" spans="13:21">
      <c r="P201" s="32"/>
      <c r="Q201" s="31"/>
      <c r="R201" s="31"/>
      <c r="S201" s="31"/>
      <c r="T201" s="31"/>
      <c r="U201" s="31"/>
    </row>
    <row r="202" spans="13:21">
      <c r="P202" s="30"/>
      <c r="Q202" s="31"/>
      <c r="R202" s="31"/>
      <c r="S202" s="31"/>
      <c r="T202" s="31"/>
      <c r="U202" s="31"/>
    </row>
    <row r="203" spans="13:21">
      <c r="P203" s="30"/>
      <c r="Q203" s="31"/>
      <c r="R203" s="31"/>
      <c r="S203" s="31"/>
      <c r="T203" s="31"/>
      <c r="U203" s="31"/>
    </row>
    <row r="204" spans="13:21">
      <c r="P204" s="32"/>
      <c r="Q204" s="31"/>
      <c r="R204" s="31"/>
      <c r="S204" s="31"/>
      <c r="T204" s="31"/>
      <c r="U204" s="31"/>
    </row>
    <row r="205" spans="13:21">
      <c r="P205" s="32"/>
      <c r="Q205" s="31"/>
      <c r="R205" s="31"/>
      <c r="S205" s="31"/>
      <c r="T205" s="31"/>
      <c r="U205" s="31"/>
    </row>
    <row r="206" spans="13:21">
      <c r="P206" s="32"/>
      <c r="Q206" s="31"/>
      <c r="R206" s="31"/>
      <c r="S206" s="31"/>
      <c r="T206" s="31"/>
      <c r="U206" s="31"/>
    </row>
    <row r="207" spans="13:21">
      <c r="P207" s="32"/>
      <c r="Q207" s="31"/>
      <c r="R207" s="31"/>
      <c r="S207" s="31"/>
      <c r="T207" s="31"/>
      <c r="U207" s="31"/>
    </row>
    <row r="208" spans="13:21">
      <c r="P208" s="30"/>
      <c r="Q208" s="31"/>
      <c r="R208" s="31"/>
      <c r="S208" s="31"/>
      <c r="T208" s="31"/>
      <c r="U208" s="31"/>
    </row>
    <row r="209" spans="16:21">
      <c r="P209" s="30"/>
      <c r="Q209" s="31"/>
      <c r="R209" s="31"/>
      <c r="S209" s="31"/>
      <c r="T209" s="31"/>
      <c r="U209" s="31"/>
    </row>
    <row r="210" spans="16:21">
      <c r="P210" s="30"/>
      <c r="Q210" s="31"/>
      <c r="R210" s="31"/>
      <c r="S210" s="31"/>
      <c r="T210" s="31"/>
      <c r="U210" s="31"/>
    </row>
    <row r="211" spans="16:21">
      <c r="P211" s="32"/>
      <c r="Q211" s="31"/>
      <c r="R211" s="31"/>
      <c r="S211" s="31"/>
      <c r="T211" s="31"/>
      <c r="U211" s="31"/>
    </row>
    <row r="212" spans="16:21">
      <c r="P212" s="32"/>
      <c r="Q212" s="31"/>
      <c r="R212" s="31"/>
      <c r="S212" s="31"/>
      <c r="T212" s="31"/>
      <c r="U212" s="31"/>
    </row>
    <row r="213" spans="16:21">
      <c r="P213" s="32"/>
      <c r="Q213" s="31"/>
      <c r="R213" s="31"/>
      <c r="S213" s="31"/>
      <c r="T213" s="31"/>
      <c r="U213" s="31"/>
    </row>
    <row r="214" spans="16:21">
      <c r="P214" s="30"/>
      <c r="Q214" s="31"/>
      <c r="R214" s="31"/>
      <c r="S214" s="31"/>
      <c r="T214" s="31"/>
      <c r="U214" s="31"/>
    </row>
    <row r="215" spans="16:21">
      <c r="P215" s="32"/>
      <c r="Q215" s="31"/>
      <c r="R215" s="31"/>
      <c r="S215" s="31"/>
      <c r="T215" s="31"/>
      <c r="U215" s="31"/>
    </row>
    <row r="216" spans="16:21">
      <c r="P216" s="30"/>
      <c r="Q216" s="31"/>
      <c r="R216" s="31"/>
      <c r="S216" s="31"/>
      <c r="T216" s="31"/>
      <c r="U216" s="31"/>
    </row>
    <row r="217" spans="16:21">
      <c r="P217" s="30"/>
      <c r="Q217" s="31"/>
      <c r="R217" s="31"/>
      <c r="S217" s="31"/>
      <c r="T217" s="31"/>
      <c r="U217" s="31"/>
    </row>
    <row r="218" spans="16:21">
      <c r="P218" s="30"/>
      <c r="Q218" s="31"/>
      <c r="R218" s="31"/>
      <c r="S218" s="31"/>
      <c r="T218" s="31"/>
      <c r="U218" s="31"/>
    </row>
    <row r="219" spans="16:21">
      <c r="P219" s="32"/>
      <c r="Q219" s="31"/>
      <c r="R219" s="31"/>
      <c r="S219" s="31"/>
      <c r="T219" s="31"/>
      <c r="U219" s="31"/>
    </row>
    <row r="220" spans="16:21">
      <c r="P220" s="32"/>
      <c r="Q220" s="31"/>
      <c r="R220" s="31"/>
      <c r="S220" s="31"/>
      <c r="T220" s="31"/>
      <c r="U220" s="31"/>
    </row>
    <row r="221" spans="16:21">
      <c r="P221" s="30"/>
      <c r="Q221" s="31"/>
      <c r="R221" s="31"/>
      <c r="S221" s="31"/>
      <c r="T221" s="31"/>
      <c r="U221" s="31"/>
    </row>
    <row r="222" spans="16:21">
      <c r="P222" s="30"/>
      <c r="Q222" s="31"/>
      <c r="R222" s="31"/>
      <c r="S222" s="31"/>
      <c r="T222" s="31"/>
      <c r="U222" s="31"/>
    </row>
    <row r="223" spans="16:21">
      <c r="P223" s="30"/>
      <c r="Q223" s="31"/>
      <c r="R223" s="31"/>
      <c r="S223" s="31"/>
      <c r="T223" s="31"/>
      <c r="U223" s="31"/>
    </row>
    <row r="224" spans="16:21">
      <c r="P224" s="30"/>
      <c r="Q224" s="31"/>
      <c r="R224" s="31"/>
      <c r="S224" s="31"/>
      <c r="T224" s="31"/>
      <c r="U224" s="31"/>
    </row>
    <row r="225" spans="16:21">
      <c r="P225" s="30"/>
      <c r="Q225" s="31"/>
      <c r="R225" s="31"/>
      <c r="S225" s="31"/>
      <c r="T225" s="31"/>
      <c r="U225" s="31"/>
    </row>
    <row r="226" spans="16:21">
      <c r="P226" s="30"/>
      <c r="Q226" s="31"/>
      <c r="R226" s="31"/>
      <c r="S226" s="31"/>
      <c r="T226" s="31"/>
      <c r="U226" s="31"/>
    </row>
    <row r="227" spans="16:21">
      <c r="P227" s="30"/>
      <c r="Q227" s="31"/>
      <c r="R227" s="31"/>
      <c r="S227" s="31"/>
      <c r="T227" s="31"/>
      <c r="U227" s="31"/>
    </row>
    <row r="228" spans="16:21">
      <c r="P228" s="30"/>
      <c r="Q228" s="31"/>
      <c r="R228" s="31"/>
      <c r="S228" s="31"/>
      <c r="T228" s="31"/>
      <c r="U228" s="31"/>
    </row>
    <row r="229" spans="16:21">
      <c r="P229" s="32"/>
      <c r="Q229" s="31"/>
      <c r="R229" s="31"/>
      <c r="S229" s="31"/>
      <c r="T229" s="31"/>
      <c r="U229" s="31"/>
    </row>
    <row r="230" spans="16:21">
      <c r="P230" s="30"/>
      <c r="Q230" s="31"/>
      <c r="R230" s="31"/>
      <c r="S230" s="31"/>
      <c r="T230" s="31"/>
      <c r="U230" s="31"/>
    </row>
    <row r="231" spans="16:21">
      <c r="P231" s="30"/>
      <c r="Q231" s="31"/>
      <c r="R231" s="31"/>
      <c r="S231" s="31"/>
      <c r="T231" s="31"/>
      <c r="U231" s="31"/>
    </row>
    <row r="232" spans="16:21">
      <c r="P232" s="30"/>
      <c r="Q232" s="31"/>
      <c r="R232" s="31"/>
      <c r="S232" s="31"/>
      <c r="T232" s="31"/>
      <c r="U232" s="31"/>
    </row>
    <row r="233" spans="16:21">
      <c r="P233" s="30"/>
      <c r="Q233" s="31"/>
      <c r="R233" s="31"/>
      <c r="S233" s="31"/>
      <c r="T233" s="31"/>
      <c r="U233" s="31"/>
    </row>
    <row r="234" spans="16:21">
      <c r="P234" s="32"/>
      <c r="Q234" s="31"/>
      <c r="R234" s="31"/>
      <c r="S234" s="31"/>
      <c r="T234" s="31"/>
      <c r="U234" s="31"/>
    </row>
    <row r="235" spans="16:21">
      <c r="P235" s="30"/>
      <c r="Q235" s="31"/>
      <c r="R235" s="31"/>
      <c r="S235" s="31"/>
      <c r="T235" s="31"/>
      <c r="U235" s="31"/>
    </row>
    <row r="236" spans="16:21">
      <c r="P236" s="30"/>
      <c r="Q236" s="31"/>
      <c r="R236" s="31"/>
      <c r="S236" s="31"/>
      <c r="T236" s="31"/>
      <c r="U236" s="31"/>
    </row>
    <row r="237" spans="16:21">
      <c r="P237" s="32"/>
      <c r="Q237" s="31"/>
      <c r="R237" s="31"/>
      <c r="S237" s="31"/>
      <c r="T237" s="31"/>
      <c r="U237" s="31"/>
    </row>
    <row r="238" spans="16:21">
      <c r="P238" s="30"/>
      <c r="Q238" s="31"/>
      <c r="R238" s="31"/>
      <c r="S238" s="31"/>
      <c r="T238" s="31"/>
      <c r="U238" s="31"/>
    </row>
    <row r="239" spans="16:21">
      <c r="P239" s="30"/>
      <c r="Q239" s="31"/>
      <c r="R239" s="31"/>
      <c r="S239" s="31"/>
      <c r="T239" s="31"/>
      <c r="U239" s="31"/>
    </row>
    <row r="240" spans="16:21">
      <c r="P240" s="30"/>
      <c r="Q240" s="31"/>
      <c r="R240" s="31"/>
      <c r="S240" s="31"/>
      <c r="T240" s="31"/>
      <c r="U240" s="31"/>
    </row>
    <row r="241" spans="16:21">
      <c r="P241" s="30"/>
      <c r="Q241" s="31"/>
      <c r="R241" s="31"/>
      <c r="S241" s="31"/>
      <c r="T241" s="31"/>
      <c r="U241" s="31"/>
    </row>
    <row r="242" spans="16:21">
      <c r="P242" s="30"/>
      <c r="Q242" s="31"/>
      <c r="R242" s="31"/>
      <c r="S242" s="31"/>
      <c r="T242" s="31"/>
      <c r="U242" s="31"/>
    </row>
    <row r="243" spans="16:21">
      <c r="P243" s="32"/>
      <c r="Q243" s="31"/>
      <c r="R243" s="31"/>
      <c r="S243" s="31"/>
      <c r="T243" s="31"/>
      <c r="U243" s="31"/>
    </row>
    <row r="244" spans="16:21">
      <c r="P244" s="32"/>
      <c r="Q244" s="31"/>
      <c r="R244" s="31"/>
      <c r="S244" s="31"/>
      <c r="T244" s="31"/>
      <c r="U244" s="31"/>
    </row>
    <row r="245" spans="16:21">
      <c r="P245" s="30"/>
      <c r="Q245" s="31"/>
      <c r="R245" s="31"/>
      <c r="S245" s="31"/>
      <c r="T245" s="31"/>
      <c r="U245" s="31"/>
    </row>
    <row r="246" spans="16:21">
      <c r="P246" s="32"/>
      <c r="Q246" s="31"/>
      <c r="R246" s="31"/>
      <c r="S246" s="31"/>
      <c r="T246" s="31"/>
      <c r="U246" s="31"/>
    </row>
    <row r="247" spans="16:21">
      <c r="P247" s="30"/>
      <c r="Q247" s="31"/>
      <c r="R247" s="31"/>
      <c r="S247" s="31"/>
      <c r="T247" s="31"/>
      <c r="U247" s="31"/>
    </row>
    <row r="248" spans="16:21">
      <c r="P248" s="30"/>
      <c r="Q248" s="31"/>
      <c r="R248" s="31"/>
      <c r="S248" s="31"/>
      <c r="T248" s="31"/>
      <c r="U248" s="31"/>
    </row>
    <row r="249" spans="16:21">
      <c r="P249" s="32"/>
      <c r="Q249" s="31"/>
      <c r="R249" s="31"/>
      <c r="S249" s="31"/>
      <c r="T249" s="31"/>
      <c r="U249" s="31"/>
    </row>
    <row r="250" spans="16:21">
      <c r="P250" s="30"/>
      <c r="Q250" s="31"/>
      <c r="R250" s="31"/>
      <c r="S250" s="31"/>
      <c r="T250" s="31"/>
      <c r="U250" s="31"/>
    </row>
    <row r="251" spans="16:21">
      <c r="P251" s="30"/>
      <c r="Q251" s="31"/>
      <c r="R251" s="31"/>
      <c r="S251" s="31"/>
      <c r="T251" s="31"/>
      <c r="U251" s="31"/>
    </row>
    <row r="252" spans="16:21">
      <c r="P252" s="32"/>
      <c r="Q252" s="31"/>
      <c r="R252" s="31"/>
      <c r="S252" s="31"/>
      <c r="T252" s="31"/>
      <c r="U252" s="31"/>
    </row>
    <row r="253" spans="16:21">
      <c r="P253" s="30"/>
      <c r="Q253" s="31"/>
      <c r="R253" s="31"/>
      <c r="S253" s="31"/>
      <c r="T253" s="31"/>
      <c r="U253" s="31"/>
    </row>
    <row r="254" spans="16:21">
      <c r="P254" s="30"/>
      <c r="Q254" s="31"/>
      <c r="R254" s="31"/>
      <c r="S254" s="31"/>
      <c r="T254" s="31"/>
      <c r="U254" s="31"/>
    </row>
    <row r="255" spans="16:21">
      <c r="P255" s="30"/>
      <c r="Q255" s="31"/>
      <c r="R255" s="31"/>
      <c r="S255" s="31"/>
      <c r="T255" s="31"/>
      <c r="U255" s="31"/>
    </row>
    <row r="256" spans="16:21">
      <c r="P256" s="30"/>
      <c r="Q256" s="31"/>
      <c r="R256" s="31"/>
      <c r="S256" s="31"/>
      <c r="T256" s="31"/>
      <c r="U256" s="31"/>
    </row>
    <row r="257" spans="16:21">
      <c r="P257" s="30"/>
      <c r="Q257" s="31"/>
      <c r="R257" s="31"/>
      <c r="S257" s="31"/>
      <c r="T257" s="31"/>
      <c r="U257" s="31"/>
    </row>
    <row r="258" spans="16:21">
      <c r="P258" s="32"/>
      <c r="Q258" s="31"/>
      <c r="R258" s="31"/>
      <c r="S258" s="31"/>
      <c r="T258" s="31"/>
      <c r="U258" s="31"/>
    </row>
    <row r="259" spans="16:21">
      <c r="P259" s="32"/>
      <c r="Q259" s="31"/>
      <c r="R259" s="31"/>
      <c r="S259" s="31"/>
      <c r="T259" s="31"/>
      <c r="U259" s="31"/>
    </row>
    <row r="260" spans="16:21">
      <c r="P260" s="30"/>
      <c r="Q260" s="31"/>
      <c r="R260" s="31"/>
      <c r="S260" s="31"/>
      <c r="T260" s="31"/>
      <c r="U260" s="31"/>
    </row>
    <row r="261" spans="16:21">
      <c r="P261" s="32"/>
      <c r="Q261" s="31"/>
      <c r="R261" s="31"/>
      <c r="S261" s="31"/>
      <c r="T261" s="31"/>
      <c r="U261" s="31"/>
    </row>
    <row r="262" spans="16:21">
      <c r="P262" s="32"/>
      <c r="Q262" s="31"/>
      <c r="R262" s="31"/>
      <c r="S262" s="31"/>
      <c r="T262" s="31"/>
      <c r="U262" s="31"/>
    </row>
    <row r="263" spans="16:21">
      <c r="P263" s="30"/>
      <c r="Q263" s="31"/>
      <c r="R263" s="31"/>
      <c r="S263" s="31"/>
      <c r="T263" s="31"/>
      <c r="U263" s="31"/>
    </row>
    <row r="264" spans="16:21">
      <c r="P264" s="30"/>
      <c r="Q264" s="31"/>
      <c r="R264" s="31"/>
      <c r="S264" s="31"/>
      <c r="T264" s="31"/>
      <c r="U264" s="31"/>
    </row>
    <row r="265" spans="16:21">
      <c r="P265" s="30"/>
      <c r="Q265" s="31"/>
      <c r="R265" s="31"/>
      <c r="S265" s="31"/>
      <c r="T265" s="31"/>
      <c r="U265" s="31"/>
    </row>
    <row r="266" spans="16:21">
      <c r="P266" s="32"/>
      <c r="Q266" s="31"/>
      <c r="R266" s="31"/>
      <c r="S266" s="31"/>
      <c r="T266" s="31"/>
      <c r="U266" s="31"/>
    </row>
    <row r="267" spans="16:21">
      <c r="P267" s="30"/>
      <c r="Q267" s="31"/>
      <c r="R267" s="31"/>
      <c r="S267" s="31"/>
      <c r="T267" s="31"/>
      <c r="U267" s="31"/>
    </row>
    <row r="268" spans="16:21">
      <c r="P268" s="30"/>
      <c r="Q268" s="31"/>
      <c r="R268" s="31"/>
      <c r="S268" s="31"/>
      <c r="T268" s="31"/>
      <c r="U268" s="31"/>
    </row>
    <row r="269" spans="16:21">
      <c r="P269" s="32"/>
      <c r="Q269" s="31"/>
      <c r="R269" s="31"/>
      <c r="S269" s="31"/>
      <c r="T269" s="31"/>
      <c r="U269" s="31"/>
    </row>
    <row r="270" spans="16:21">
      <c r="P270" s="32"/>
      <c r="Q270" s="31"/>
      <c r="R270" s="31"/>
      <c r="S270" s="31"/>
      <c r="T270" s="31"/>
      <c r="U270" s="31"/>
    </row>
    <row r="271" spans="16:21">
      <c r="P271" s="30"/>
      <c r="Q271" s="31"/>
      <c r="R271" s="31"/>
      <c r="S271" s="31"/>
      <c r="T271" s="31"/>
      <c r="U271" s="31"/>
    </row>
    <row r="272" spans="16:21">
      <c r="P272" s="30"/>
      <c r="Q272" s="31"/>
      <c r="R272" s="31"/>
      <c r="S272" s="31"/>
      <c r="T272" s="31"/>
      <c r="U272" s="31"/>
    </row>
    <row r="273" spans="16:21">
      <c r="P273" s="32"/>
      <c r="Q273" s="31"/>
      <c r="R273" s="31"/>
      <c r="S273" s="31"/>
      <c r="T273" s="31"/>
      <c r="U273" s="31"/>
    </row>
    <row r="274" spans="16:21">
      <c r="P274" s="32"/>
      <c r="Q274" s="31"/>
      <c r="R274" s="31"/>
      <c r="S274" s="31"/>
      <c r="T274" s="31"/>
      <c r="U274" s="31"/>
    </row>
    <row r="275" spans="16:21">
      <c r="P275" s="30"/>
      <c r="Q275" s="31"/>
      <c r="R275" s="31"/>
      <c r="S275" s="31"/>
      <c r="T275" s="31"/>
      <c r="U275" s="31"/>
    </row>
    <row r="276" spans="16:21">
      <c r="P276" s="30"/>
      <c r="Q276" s="31"/>
      <c r="R276" s="31"/>
      <c r="S276" s="31"/>
      <c r="T276" s="31"/>
      <c r="U276" s="31"/>
    </row>
    <row r="277" spans="16:21">
      <c r="P277" s="30"/>
      <c r="Q277" s="31"/>
      <c r="R277" s="31"/>
      <c r="S277" s="31"/>
      <c r="T277" s="31"/>
      <c r="U277" s="31"/>
    </row>
    <row r="278" spans="16:21">
      <c r="P278" s="30"/>
      <c r="Q278" s="31"/>
      <c r="R278" s="31"/>
      <c r="S278" s="31"/>
      <c r="T278" s="31"/>
      <c r="U278" s="31"/>
    </row>
    <row r="279" spans="16:21">
      <c r="P279" s="30"/>
      <c r="Q279" s="31"/>
      <c r="R279" s="31"/>
      <c r="S279" s="31"/>
      <c r="T279" s="31"/>
      <c r="U279" s="31"/>
    </row>
    <row r="280" spans="16:21">
      <c r="P280" s="30"/>
      <c r="Q280" s="31"/>
      <c r="R280" s="31"/>
      <c r="S280" s="31"/>
      <c r="T280" s="31"/>
      <c r="U280" s="31"/>
    </row>
    <row r="281" spans="16:21">
      <c r="P281" s="30"/>
      <c r="Q281" s="31"/>
      <c r="R281" s="31"/>
      <c r="S281" s="31"/>
      <c r="T281" s="31"/>
      <c r="U281" s="31"/>
    </row>
    <row r="282" spans="16:21">
      <c r="P282" s="30"/>
      <c r="Q282" s="31"/>
      <c r="R282" s="31"/>
      <c r="S282" s="31"/>
      <c r="T282" s="31"/>
      <c r="U282" s="31"/>
    </row>
    <row r="283" spans="16:21">
      <c r="P283" s="30"/>
      <c r="Q283" s="31"/>
      <c r="R283" s="31"/>
      <c r="S283" s="31"/>
      <c r="T283" s="31"/>
      <c r="U283" s="31"/>
    </row>
    <row r="284" spans="16:21">
      <c r="P284" s="30"/>
      <c r="Q284" s="31"/>
      <c r="R284" s="31"/>
      <c r="S284" s="31"/>
      <c r="T284" s="31"/>
      <c r="U284" s="31"/>
    </row>
    <row r="285" spans="16:21">
      <c r="P285" s="30"/>
      <c r="Q285" s="31"/>
      <c r="R285" s="31"/>
      <c r="S285" s="31"/>
      <c r="T285" s="31"/>
      <c r="U285" s="31"/>
    </row>
    <row r="286" spans="16:21">
      <c r="P286" s="30"/>
      <c r="Q286" s="31"/>
      <c r="R286" s="31"/>
      <c r="S286" s="31"/>
      <c r="T286" s="31"/>
      <c r="U286" s="31"/>
    </row>
    <row r="287" spans="16:21">
      <c r="P287" s="30"/>
      <c r="Q287" s="31"/>
      <c r="R287" s="31"/>
      <c r="S287" s="31"/>
      <c r="T287" s="31"/>
      <c r="U287" s="31"/>
    </row>
    <row r="288" spans="16:21">
      <c r="P288" s="30"/>
      <c r="Q288" s="31"/>
      <c r="R288" s="31"/>
      <c r="S288" s="31"/>
      <c r="T288" s="31"/>
      <c r="U288" s="31"/>
    </row>
    <row r="289" spans="16:21">
      <c r="P289" s="30"/>
      <c r="Q289" s="31"/>
      <c r="R289" s="31"/>
      <c r="S289" s="31"/>
      <c r="T289" s="31"/>
      <c r="U289" s="31"/>
    </row>
    <row r="290" spans="16:21">
      <c r="P290" s="30"/>
      <c r="Q290" s="31"/>
      <c r="R290" s="31"/>
      <c r="S290" s="31"/>
      <c r="T290" s="31"/>
      <c r="U290" s="31"/>
    </row>
    <row r="291" spans="16:21">
      <c r="P291" s="30"/>
      <c r="Q291" s="31"/>
      <c r="R291" s="31"/>
      <c r="S291" s="31"/>
      <c r="T291" s="31"/>
      <c r="U291" s="31"/>
    </row>
    <row r="292" spans="16:21">
      <c r="P292" s="30"/>
      <c r="Q292" s="31"/>
      <c r="R292" s="31"/>
      <c r="S292" s="31"/>
      <c r="T292" s="31"/>
      <c r="U292" s="31"/>
    </row>
    <row r="293" spans="16:21">
      <c r="P293" s="30"/>
      <c r="Q293" s="31"/>
      <c r="R293" s="31"/>
      <c r="S293" s="31"/>
      <c r="T293" s="31"/>
      <c r="U293" s="31"/>
    </row>
    <row r="294" spans="16:21">
      <c r="P294" s="30"/>
      <c r="Q294" s="31"/>
      <c r="R294" s="31"/>
      <c r="S294" s="31"/>
      <c r="T294" s="31"/>
      <c r="U294" s="31"/>
    </row>
    <row r="295" spans="16:21">
      <c r="P295" s="30"/>
      <c r="Q295" s="31"/>
      <c r="R295" s="31"/>
      <c r="S295" s="31"/>
      <c r="T295" s="31"/>
      <c r="U295" s="31"/>
    </row>
    <row r="296" spans="16:21">
      <c r="P296" s="30"/>
      <c r="Q296" s="31"/>
      <c r="R296" s="31"/>
      <c r="S296" s="31"/>
      <c r="T296" s="31"/>
      <c r="U296" s="31"/>
    </row>
    <row r="297" spans="16:21">
      <c r="P297" s="30"/>
      <c r="Q297" s="31"/>
      <c r="R297" s="31"/>
      <c r="S297" s="31"/>
      <c r="T297" s="31"/>
      <c r="U297" s="31"/>
    </row>
    <row r="298" spans="16:21">
      <c r="P298" s="30"/>
      <c r="Q298" s="31"/>
      <c r="R298" s="31"/>
      <c r="S298" s="31"/>
      <c r="T298" s="31"/>
      <c r="U298" s="31"/>
    </row>
    <row r="299" spans="16:21">
      <c r="P299" s="30"/>
      <c r="Q299" s="31"/>
      <c r="R299" s="31"/>
      <c r="S299" s="31"/>
      <c r="T299" s="31"/>
      <c r="U299" s="31"/>
    </row>
  </sheetData>
  <autoFilter ref="G1:P19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/>
  <dimension ref="A150:I151"/>
  <sheetViews>
    <sheetView topLeftCell="A10" workbookViewId="0">
      <selection activeCell="O26" sqref="O26"/>
    </sheetView>
  </sheetViews>
  <sheetFormatPr defaultColWidth="9" defaultRowHeight="15.75"/>
  <cols>
    <col min="1" max="9" width="9" style="42"/>
    <col min="10" max="16384" width="9" style="10"/>
  </cols>
  <sheetData>
    <row r="150" spans="1:1">
      <c r="A150" s="151" t="s">
        <v>886</v>
      </c>
    </row>
    <row r="151" spans="1:1">
      <c r="A151" s="151" t="s">
        <v>887</v>
      </c>
    </row>
  </sheetData>
  <sheetProtection password="DF0E" sheet="1" insertHyperlinks="0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212993" r:id="rId4">
          <objectPr defaultSize="0" autoPict="0" r:id="rId5">
            <anchor moveWithCells="1">
              <from>
                <xdr:col>1</xdr:col>
                <xdr:colOff>476250</xdr:colOff>
                <xdr:row>0</xdr:row>
                <xdr:rowOff>0</xdr:rowOff>
              </from>
              <to>
                <xdr:col>10</xdr:col>
                <xdr:colOff>247650</xdr:colOff>
                <xdr:row>38</xdr:row>
                <xdr:rowOff>104775</xdr:rowOff>
              </to>
            </anchor>
          </objectPr>
        </oleObject>
      </mc:Choice>
      <mc:Fallback>
        <oleObject progId="Word.Document.12" shapeId="21299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E28"/>
  <sheetViews>
    <sheetView zoomScale="90" zoomScaleNormal="90" zoomScaleSheetLayoutView="80" workbookViewId="0">
      <selection activeCell="D19" sqref="D19"/>
    </sheetView>
  </sheetViews>
  <sheetFormatPr defaultColWidth="14.625" defaultRowHeight="12.75"/>
  <cols>
    <col min="1" max="1" width="4.25" style="156" customWidth="1"/>
    <col min="2" max="2" width="26.25" style="156" customWidth="1"/>
    <col min="3" max="3" width="130.125" style="156" customWidth="1"/>
    <col min="4" max="4" width="57.25" style="157" customWidth="1"/>
    <col min="5" max="5" width="9" style="156" customWidth="1"/>
    <col min="6" max="16384" width="14.625" style="156"/>
  </cols>
  <sheetData>
    <row r="1" spans="1:5" ht="16.5" customHeight="1">
      <c r="A1" s="152"/>
      <c r="B1" s="153"/>
      <c r="C1" s="154"/>
      <c r="D1" s="155"/>
    </row>
    <row r="2" spans="1:5" s="157" customFormat="1" ht="25.5" customHeight="1">
      <c r="B2" s="103"/>
      <c r="C2" s="104" t="s">
        <v>252</v>
      </c>
      <c r="D2" s="158"/>
    </row>
    <row r="3" spans="1:5">
      <c r="A3" s="159"/>
      <c r="B3" s="8"/>
      <c r="C3" s="8"/>
      <c r="D3" s="158"/>
    </row>
    <row r="4" spans="1:5" ht="30" customHeight="1">
      <c r="A4" s="160"/>
      <c r="B4" s="6" t="s">
        <v>144</v>
      </c>
      <c r="C4" s="40" t="s">
        <v>146</v>
      </c>
      <c r="D4" s="158"/>
      <c r="E4" s="158"/>
    </row>
    <row r="5" spans="1:5" s="162" customFormat="1" ht="10.5" customHeight="1">
      <c r="A5" s="161"/>
      <c r="B5" s="143"/>
      <c r="C5" s="143"/>
    </row>
    <row r="6" spans="1:5" s="162" customFormat="1" ht="24" customHeight="1">
      <c r="A6" s="163"/>
      <c r="B6" s="7" t="s">
        <v>151</v>
      </c>
      <c r="C6" s="164"/>
    </row>
    <row r="7" spans="1:5" s="162" customFormat="1" ht="24" customHeight="1">
      <c r="A7" s="163"/>
      <c r="B7" s="7" t="s">
        <v>152</v>
      </c>
      <c r="C7" s="1"/>
    </row>
    <row r="8" spans="1:5" ht="11.25" customHeight="1">
      <c r="A8" s="163"/>
      <c r="B8" s="3"/>
      <c r="C8" s="38"/>
      <c r="D8" s="165"/>
    </row>
    <row r="9" spans="1:5" ht="30" customHeight="1">
      <c r="A9" s="163"/>
      <c r="B9" s="7" t="s">
        <v>149</v>
      </c>
      <c r="C9" s="364"/>
      <c r="D9" s="166"/>
    </row>
    <row r="10" spans="1:5" ht="27.75" customHeight="1">
      <c r="A10" s="163"/>
      <c r="B10" s="7" t="s">
        <v>148</v>
      </c>
      <c r="C10" s="169" t="str">
        <f>IF(Титульный!C9=""," ",INDEX(списки!M2:O198,MATCH(Титульный!C9,списки!M2:M198,0),3))</f>
        <v xml:space="preserve"> </v>
      </c>
      <c r="D10" s="166"/>
    </row>
    <row r="11" spans="1:5" ht="24.75" customHeight="1">
      <c r="A11" s="163"/>
      <c r="B11" s="7" t="s">
        <v>400</v>
      </c>
      <c r="C11" s="39"/>
      <c r="D11" s="167"/>
    </row>
    <row r="12" spans="1:5">
      <c r="B12" s="2"/>
      <c r="C12" s="2"/>
    </row>
    <row r="13" spans="1:5" ht="30" customHeight="1">
      <c r="A13" s="163"/>
      <c r="B13" s="7" t="s">
        <v>150</v>
      </c>
      <c r="C13" s="363" t="str">
        <f>IF(Титульный!C9=""," ",INDEX(списки!M2:O198,MATCH(Титульный!C9,списки!M2:M198,0),2))</f>
        <v xml:space="preserve"> </v>
      </c>
      <c r="D13" s="156"/>
    </row>
    <row r="14" spans="1:5" s="162" customFormat="1" ht="6" customHeight="1">
      <c r="A14" s="161"/>
      <c r="B14" s="143"/>
      <c r="C14" s="143"/>
    </row>
    <row r="15" spans="1:5" ht="30" customHeight="1">
      <c r="A15" s="163"/>
      <c r="B15" s="7" t="s">
        <v>145</v>
      </c>
      <c r="C15" s="40" t="s">
        <v>185</v>
      </c>
      <c r="D15" s="168"/>
    </row>
    <row r="16" spans="1:5" ht="6" customHeight="1">
      <c r="A16" s="163"/>
      <c r="B16" s="4"/>
      <c r="C16" s="4"/>
      <c r="D16" s="165"/>
    </row>
    <row r="17" spans="1:4" ht="35.25" customHeight="1">
      <c r="A17" s="163"/>
      <c r="B17" s="7" t="s">
        <v>219</v>
      </c>
      <c r="C17" s="170" t="s">
        <v>1235</v>
      </c>
      <c r="D17" s="165"/>
    </row>
    <row r="18" spans="1:4" ht="15.75" customHeight="1">
      <c r="A18" s="161"/>
      <c r="B18" s="143"/>
      <c r="C18" s="143"/>
      <c r="D18" s="165"/>
    </row>
    <row r="19" spans="1:4" s="162" customFormat="1" ht="30" customHeight="1">
      <c r="A19" s="161"/>
      <c r="B19" s="6" t="s">
        <v>889</v>
      </c>
      <c r="C19" s="40" t="s">
        <v>1182</v>
      </c>
    </row>
    <row r="20" spans="1:4" s="162" customFormat="1" ht="14.25" customHeight="1">
      <c r="A20" s="161"/>
      <c r="B20" s="143"/>
      <c r="C20" s="143"/>
    </row>
    <row r="21" spans="1:4" ht="66" customHeight="1">
      <c r="A21" s="163"/>
      <c r="B21" s="7" t="s">
        <v>890</v>
      </c>
      <c r="C21" s="130"/>
      <c r="D21" s="156"/>
    </row>
    <row r="22" spans="1:4" ht="21" customHeight="1">
      <c r="A22" s="163"/>
      <c r="B22" s="4"/>
      <c r="C22" s="36"/>
      <c r="D22" s="165"/>
    </row>
    <row r="23" spans="1:4" ht="21" customHeight="1">
      <c r="A23" s="163"/>
      <c r="B23" s="5" t="s">
        <v>153</v>
      </c>
      <c r="C23" s="41"/>
      <c r="D23" s="165"/>
    </row>
    <row r="28" spans="1:4" ht="29.25" customHeight="1"/>
  </sheetData>
  <sheetProtection password="DF0E" sheet="1" insertHyperlinks="0"/>
  <customSheetViews>
    <customSheetView guid="{9C5701DE-8813-4DBD-A71D-128E7F877F6E}">
      <selection activeCell="F5" sqref="F5:G5"/>
      <pageMargins left="0.7" right="0.7" top="0.75" bottom="0.75" header="0.3" footer="0.3"/>
      <pageSetup paperSize="9" scale="66" orientation="portrait" r:id="rId1"/>
    </customSheetView>
  </customSheetViews>
  <dataValidations count="1">
    <dataValidation type="list" allowBlank="1" showInputMessage="1" showErrorMessage="1" sqref="C6">
      <formula1>MR_LIST</formula1>
    </dataValidation>
  </dataValidations>
  <pageMargins left="0.70866141732283472" right="0.70866141732283472" top="0.74803149606299213" bottom="0.74803149606299213" header="0.31496062992125984" footer="0.31496062992125984"/>
  <pageSetup paperSize="9" scale="76" orientation="landscape" r:id="rId2"/>
  <colBreaks count="1" manualBreakCount="1">
    <brk id="3" max="1048575" man="1"/>
  </col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списки!$I$3:$I$6</xm:f>
          </x14:formula1>
          <xm:sqref>C23</xm:sqref>
        </x14:dataValidation>
        <x14:dataValidation type="list" allowBlank="1" showInputMessage="1" showErrorMessage="1">
          <x14:formula1>
            <xm:f>списки!$M$2:$M$198</xm:f>
          </x14:formula1>
          <xm:sqref>C9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>
    <pageSetUpPr fitToPage="1"/>
  </sheetPr>
  <dimension ref="A1:L64"/>
  <sheetViews>
    <sheetView tabSelected="1" zoomScale="85" zoomScaleNormal="85" zoomScaleSheetLayoutView="100" workbookViewId="0">
      <selection activeCell="Q17" sqref="Q17"/>
    </sheetView>
  </sheetViews>
  <sheetFormatPr defaultColWidth="9" defaultRowHeight="15.75"/>
  <cols>
    <col min="1" max="1" width="16.125" style="12" customWidth="1"/>
    <col min="2" max="2" width="10.5" style="12" customWidth="1"/>
    <col min="3" max="3" width="14" style="12" customWidth="1"/>
    <col min="4" max="4" width="11.125" style="12" customWidth="1"/>
    <col min="5" max="5" width="8.125" style="12" customWidth="1"/>
    <col min="6" max="6" width="25.625" style="12" customWidth="1"/>
    <col min="7" max="7" width="12.625" style="12" customWidth="1"/>
    <col min="8" max="8" width="13.875" style="12" customWidth="1"/>
    <col min="9" max="9" width="13.25" style="12" customWidth="1"/>
    <col min="10" max="10" width="19.125" style="12" customWidth="1"/>
    <col min="11" max="11" width="10.875" style="12" customWidth="1"/>
    <col min="12" max="12" width="25.625" style="12" customWidth="1"/>
    <col min="13" max="16384" width="9" style="12"/>
  </cols>
  <sheetData>
    <row r="1" spans="1:10" s="15" customFormat="1" ht="20.25">
      <c r="A1" s="376" t="s">
        <v>161</v>
      </c>
      <c r="B1" s="376"/>
      <c r="C1" s="376"/>
      <c r="D1" s="376"/>
      <c r="E1" s="376"/>
      <c r="F1" s="376"/>
      <c r="G1" s="376"/>
      <c r="H1" s="376"/>
      <c r="I1" s="376"/>
      <c r="J1" s="376"/>
    </row>
    <row r="2" spans="1:10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 ht="22.5" customHeight="1">
      <c r="A3" s="377" t="s">
        <v>162</v>
      </c>
      <c r="B3" s="377"/>
      <c r="C3" s="379" t="str">
        <f>Титульный!C10</f>
        <v xml:space="preserve"> </v>
      </c>
      <c r="D3" s="379"/>
      <c r="E3" s="379"/>
      <c r="F3" s="379"/>
      <c r="G3" s="379"/>
      <c r="H3" s="379"/>
      <c r="I3" s="379"/>
      <c r="J3" s="379"/>
    </row>
    <row r="4" spans="1:10" ht="27.75" customHeight="1">
      <c r="A4" s="377" t="s">
        <v>253</v>
      </c>
      <c r="B4" s="377"/>
      <c r="C4" s="378"/>
      <c r="D4" s="378"/>
      <c r="E4" s="378"/>
      <c r="F4" s="378"/>
      <c r="G4" s="378"/>
      <c r="H4" s="378"/>
      <c r="I4" s="378"/>
      <c r="J4" s="378"/>
    </row>
    <row r="5" spans="1:10" ht="24" customHeight="1">
      <c r="A5" s="377" t="s">
        <v>163</v>
      </c>
      <c r="B5" s="377"/>
      <c r="C5" s="378"/>
      <c r="D5" s="378"/>
      <c r="E5" s="378"/>
      <c r="F5" s="378"/>
      <c r="G5" s="378"/>
      <c r="H5" s="378"/>
      <c r="I5" s="378"/>
      <c r="J5" s="378"/>
    </row>
    <row r="6" spans="1:10" ht="22.5" customHeight="1">
      <c r="A6" s="377" t="s">
        <v>164</v>
      </c>
      <c r="B6" s="377"/>
      <c r="C6" s="380"/>
      <c r="D6" s="380"/>
      <c r="E6" s="380"/>
      <c r="F6" s="380"/>
      <c r="G6" s="380"/>
      <c r="H6" s="380"/>
      <c r="I6" s="380"/>
      <c r="J6" s="380"/>
    </row>
    <row r="7" spans="1:10" ht="21.75" customHeight="1">
      <c r="A7" s="377" t="s">
        <v>165</v>
      </c>
      <c r="B7" s="377"/>
      <c r="C7" s="378"/>
      <c r="D7" s="378"/>
      <c r="E7" s="378"/>
      <c r="F7" s="378"/>
      <c r="G7" s="378"/>
      <c r="H7" s="378"/>
      <c r="I7" s="378"/>
      <c r="J7" s="378"/>
    </row>
    <row r="8" spans="1:10" ht="27.75" customHeight="1">
      <c r="A8" s="377" t="s">
        <v>166</v>
      </c>
      <c r="B8" s="377"/>
      <c r="C8" s="378"/>
      <c r="D8" s="378"/>
      <c r="E8" s="378"/>
      <c r="F8" s="378"/>
      <c r="G8" s="378"/>
      <c r="H8" s="378"/>
      <c r="I8" s="378"/>
      <c r="J8" s="378"/>
    </row>
    <row r="10" spans="1:10" s="15" customFormat="1">
      <c r="A10" s="172"/>
      <c r="B10" s="172"/>
      <c r="C10" s="172"/>
      <c r="D10" s="172"/>
      <c r="E10" s="173"/>
      <c r="F10" s="174"/>
      <c r="G10" s="174"/>
      <c r="H10" s="174"/>
      <c r="I10" s="174"/>
      <c r="J10" s="174"/>
    </row>
    <row r="12" spans="1:10" ht="15.6" customHeight="1">
      <c r="A12" s="374" t="s">
        <v>168</v>
      </c>
      <c r="B12" s="374"/>
      <c r="C12" s="374"/>
      <c r="D12" s="374"/>
      <c r="E12" s="171"/>
      <c r="F12" s="375" t="s">
        <v>1236</v>
      </c>
      <c r="G12" s="375"/>
      <c r="H12" s="375"/>
      <c r="I12" s="375"/>
      <c r="J12" s="375"/>
    </row>
    <row r="13" spans="1:10" ht="15.75" customHeight="1">
      <c r="A13" s="23"/>
      <c r="B13" s="22"/>
      <c r="C13" s="22"/>
      <c r="D13" s="22"/>
      <c r="F13" s="43"/>
      <c r="G13" s="43"/>
      <c r="H13" s="43"/>
      <c r="I13" s="43"/>
      <c r="J13" s="43"/>
    </row>
    <row r="14" spans="1:10" ht="75.599999999999994" customHeight="1">
      <c r="A14" s="142" t="s">
        <v>167</v>
      </c>
      <c r="B14" s="373" t="s">
        <v>169</v>
      </c>
      <c r="C14" s="373"/>
      <c r="D14" s="175" t="s">
        <v>254</v>
      </c>
      <c r="F14" s="142" t="s">
        <v>279</v>
      </c>
      <c r="G14" s="142" t="s">
        <v>276</v>
      </c>
      <c r="H14" s="142" t="s">
        <v>277</v>
      </c>
      <c r="I14" s="142" t="s">
        <v>280</v>
      </c>
      <c r="J14" s="142" t="s">
        <v>251</v>
      </c>
    </row>
    <row r="15" spans="1:10" ht="36" customHeight="1">
      <c r="F15" s="367"/>
      <c r="G15" s="367"/>
      <c r="H15" s="368"/>
      <c r="I15" s="368"/>
      <c r="J15" s="368"/>
    </row>
    <row r="16" spans="1:10" ht="17.25" customHeight="1">
      <c r="A16" s="381">
        <f>Титульный!C23</f>
        <v>0</v>
      </c>
      <c r="B16" s="382"/>
      <c r="C16" s="382"/>
      <c r="D16" s="383">
        <f>IF(B16="доходы",6,IF(B16="доходы минус расходы",10,20))</f>
        <v>20</v>
      </c>
      <c r="F16" s="387" t="s">
        <v>947</v>
      </c>
      <c r="G16" s="388" t="s">
        <v>948</v>
      </c>
      <c r="H16" s="216">
        <v>45658</v>
      </c>
      <c r="I16" s="390"/>
      <c r="J16" s="392"/>
    </row>
    <row r="17" spans="1:12" ht="17.25" customHeight="1">
      <c r="A17" s="381"/>
      <c r="B17" s="382"/>
      <c r="C17" s="382"/>
      <c r="D17" s="383"/>
      <c r="F17" s="387"/>
      <c r="G17" s="389"/>
      <c r="H17" s="176">
        <v>45809</v>
      </c>
      <c r="I17" s="391"/>
      <c r="J17" s="392"/>
    </row>
    <row r="18" spans="1:12" ht="16.5" customHeight="1">
      <c r="A18" s="381"/>
      <c r="B18" s="382"/>
      <c r="C18" s="382"/>
      <c r="D18" s="383"/>
      <c r="F18" s="387"/>
      <c r="G18" s="389"/>
      <c r="H18" s="216">
        <v>45839</v>
      </c>
      <c r="I18" s="393"/>
      <c r="J18" s="392"/>
    </row>
    <row r="19" spans="1:12" ht="14.25" customHeight="1">
      <c r="A19" s="381"/>
      <c r="B19" s="382"/>
      <c r="C19" s="382"/>
      <c r="D19" s="383"/>
      <c r="F19" s="387"/>
      <c r="G19" s="389"/>
      <c r="H19" s="176">
        <v>46022</v>
      </c>
      <c r="I19" s="393"/>
      <c r="J19" s="392"/>
    </row>
    <row r="20" spans="1:12">
      <c r="F20" s="384" t="s">
        <v>852</v>
      </c>
      <c r="G20" s="394" t="s">
        <v>949</v>
      </c>
      <c r="H20" s="216">
        <f>H16</f>
        <v>45658</v>
      </c>
      <c r="I20" s="393"/>
      <c r="J20" s="392"/>
    </row>
    <row r="21" spans="1:12">
      <c r="F21" s="385"/>
      <c r="G21" s="395"/>
      <c r="H21" s="176">
        <f>H17</f>
        <v>45809</v>
      </c>
      <c r="I21" s="393"/>
      <c r="J21" s="392"/>
    </row>
    <row r="22" spans="1:12" ht="45.75" customHeight="1">
      <c r="B22" s="100"/>
      <c r="F22" s="385"/>
      <c r="G22" s="395"/>
      <c r="H22" s="216">
        <f>H18</f>
        <v>45839</v>
      </c>
      <c r="I22" s="393"/>
      <c r="J22" s="392"/>
    </row>
    <row r="23" spans="1:12" ht="47.25">
      <c r="F23" s="386"/>
      <c r="G23" s="396"/>
      <c r="H23" s="176">
        <f>H19</f>
        <v>46022</v>
      </c>
      <c r="I23" s="393"/>
      <c r="J23" s="392"/>
      <c r="L23" s="329" t="s">
        <v>1170</v>
      </c>
    </row>
    <row r="24" spans="1:12">
      <c r="F24" s="370" t="s">
        <v>1174</v>
      </c>
      <c r="G24" s="371"/>
      <c r="H24" s="371"/>
      <c r="I24" s="371"/>
      <c r="J24" s="371"/>
      <c r="K24" s="371"/>
      <c r="L24" s="372"/>
    </row>
    <row r="25" spans="1:12" ht="24.75" customHeight="1">
      <c r="F25" s="397" t="s">
        <v>1166</v>
      </c>
      <c r="G25" s="399" t="s">
        <v>1167</v>
      </c>
      <c r="H25" s="216">
        <v>45658</v>
      </c>
      <c r="I25" s="401">
        <f>$I$20*L25</f>
        <v>0</v>
      </c>
      <c r="J25" s="531">
        <f>J20</f>
        <v>0</v>
      </c>
      <c r="L25" s="405"/>
    </row>
    <row r="26" spans="1:12" ht="29.25" customHeight="1">
      <c r="F26" s="398"/>
      <c r="G26" s="393"/>
      <c r="H26" s="176">
        <v>45838</v>
      </c>
      <c r="I26" s="402"/>
      <c r="J26" s="532"/>
      <c r="L26" s="403"/>
    </row>
    <row r="27" spans="1:12" ht="15.75" customHeight="1">
      <c r="F27" s="398" t="s">
        <v>1168</v>
      </c>
      <c r="G27" s="400" t="s">
        <v>1167</v>
      </c>
      <c r="H27" s="216">
        <v>45658</v>
      </c>
      <c r="I27" s="402">
        <f>$I$20*L27</f>
        <v>0</v>
      </c>
      <c r="J27" s="531">
        <f>J20</f>
        <v>0</v>
      </c>
      <c r="L27" s="403"/>
    </row>
    <row r="28" spans="1:12">
      <c r="F28" s="398"/>
      <c r="G28" s="393"/>
      <c r="H28" s="176">
        <v>45838</v>
      </c>
      <c r="I28" s="402"/>
      <c r="J28" s="532"/>
      <c r="L28" s="403"/>
    </row>
    <row r="29" spans="1:12">
      <c r="F29" s="398" t="s">
        <v>1166</v>
      </c>
      <c r="G29" s="400" t="s">
        <v>1167</v>
      </c>
      <c r="H29" s="176">
        <v>45839</v>
      </c>
      <c r="I29" s="402">
        <f>$I$22*L29</f>
        <v>0</v>
      </c>
      <c r="J29" s="531">
        <f>J22</f>
        <v>0</v>
      </c>
      <c r="L29" s="403"/>
    </row>
    <row r="30" spans="1:12">
      <c r="F30" s="398"/>
      <c r="G30" s="393"/>
      <c r="H30" s="176">
        <v>46022</v>
      </c>
      <c r="I30" s="402"/>
      <c r="J30" s="532"/>
      <c r="L30" s="403"/>
    </row>
    <row r="31" spans="1:12" ht="33.75" customHeight="1">
      <c r="F31" s="398" t="s">
        <v>1168</v>
      </c>
      <c r="G31" s="400" t="s">
        <v>1167</v>
      </c>
      <c r="H31" s="176">
        <v>45839</v>
      </c>
      <c r="I31" s="402">
        <f>$I$22*L31</f>
        <v>0</v>
      </c>
      <c r="J31" s="531">
        <f>J22</f>
        <v>0</v>
      </c>
      <c r="L31" s="403"/>
    </row>
    <row r="32" spans="1:12" ht="25.5" customHeight="1">
      <c r="F32" s="398"/>
      <c r="G32" s="393"/>
      <c r="H32" s="176">
        <v>46022</v>
      </c>
      <c r="I32" s="402"/>
      <c r="J32" s="532"/>
      <c r="L32" s="403"/>
    </row>
    <row r="33" spans="6:12" ht="26.25" customHeight="1">
      <c r="F33" s="398" t="s">
        <v>1169</v>
      </c>
      <c r="G33" s="400" t="s">
        <v>1167</v>
      </c>
      <c r="H33" s="176">
        <v>45658</v>
      </c>
      <c r="I33" s="402">
        <f t="shared" ref="I33" si="0">$I$20*L33</f>
        <v>0</v>
      </c>
      <c r="J33" s="531">
        <f>J20</f>
        <v>0</v>
      </c>
      <c r="L33" s="403"/>
    </row>
    <row r="34" spans="6:12" ht="27" customHeight="1">
      <c r="F34" s="398"/>
      <c r="G34" s="393"/>
      <c r="H34" s="176">
        <v>45838</v>
      </c>
      <c r="I34" s="402"/>
      <c r="J34" s="532"/>
      <c r="L34" s="403"/>
    </row>
    <row r="35" spans="6:12" ht="30" customHeight="1">
      <c r="F35" s="398" t="s">
        <v>1171</v>
      </c>
      <c r="G35" s="400" t="s">
        <v>1167</v>
      </c>
      <c r="H35" s="176">
        <v>45658</v>
      </c>
      <c r="I35" s="402">
        <f t="shared" ref="I35" si="1">$I$20*L35</f>
        <v>0</v>
      </c>
      <c r="J35" s="531">
        <f>J20</f>
        <v>0</v>
      </c>
      <c r="L35" s="403"/>
    </row>
    <row r="36" spans="6:12" ht="30" customHeight="1">
      <c r="F36" s="398"/>
      <c r="G36" s="393"/>
      <c r="H36" s="176">
        <v>45838</v>
      </c>
      <c r="I36" s="402"/>
      <c r="J36" s="532"/>
      <c r="L36" s="403"/>
    </row>
    <row r="37" spans="6:12" ht="24" customHeight="1">
      <c r="F37" s="398" t="s">
        <v>1169</v>
      </c>
      <c r="G37" s="400" t="s">
        <v>1167</v>
      </c>
      <c r="H37" s="176">
        <v>45839</v>
      </c>
      <c r="I37" s="402">
        <f t="shared" ref="I37" si="2">$I$22*L37</f>
        <v>0</v>
      </c>
      <c r="J37" s="531">
        <f>J22</f>
        <v>0</v>
      </c>
      <c r="L37" s="403"/>
    </row>
    <row r="38" spans="6:12" ht="24" customHeight="1">
      <c r="F38" s="398"/>
      <c r="G38" s="393"/>
      <c r="H38" s="176">
        <v>46022</v>
      </c>
      <c r="I38" s="402"/>
      <c r="J38" s="532"/>
      <c r="L38" s="403"/>
    </row>
    <row r="39" spans="6:12" ht="24" customHeight="1">
      <c r="F39" s="398" t="s">
        <v>1171</v>
      </c>
      <c r="G39" s="400" t="s">
        <v>1167</v>
      </c>
      <c r="H39" s="176">
        <v>45839</v>
      </c>
      <c r="I39" s="402">
        <f t="shared" ref="I39" si="3">$I$22*L39</f>
        <v>0</v>
      </c>
      <c r="J39" s="531">
        <f>J22</f>
        <v>0</v>
      </c>
      <c r="L39" s="403"/>
    </row>
    <row r="40" spans="6:12" ht="30.75" customHeight="1">
      <c r="F40" s="406"/>
      <c r="G40" s="390"/>
      <c r="H40" s="328">
        <v>46022</v>
      </c>
      <c r="I40" s="407"/>
      <c r="J40" s="532"/>
      <c r="L40" s="404"/>
    </row>
    <row r="41" spans="6:12" ht="29.25" customHeight="1">
      <c r="F41" s="370" t="s">
        <v>1175</v>
      </c>
      <c r="G41" s="371"/>
      <c r="H41" s="371"/>
      <c r="I41" s="371"/>
      <c r="J41" s="371"/>
      <c r="K41" s="371"/>
      <c r="L41" s="372"/>
    </row>
    <row r="42" spans="6:12" ht="18.75" customHeight="1">
      <c r="F42" s="397" t="s">
        <v>1166</v>
      </c>
      <c r="G42" s="399" t="s">
        <v>1167</v>
      </c>
      <c r="H42" s="216">
        <v>45658</v>
      </c>
      <c r="I42" s="408">
        <f t="shared" ref="I42" si="4">$I$20*L42</f>
        <v>0</v>
      </c>
      <c r="J42" s="531">
        <f>J20</f>
        <v>0</v>
      </c>
      <c r="L42" s="405"/>
    </row>
    <row r="43" spans="6:12" ht="42" customHeight="1">
      <c r="F43" s="398"/>
      <c r="G43" s="393"/>
      <c r="H43" s="176">
        <v>45838</v>
      </c>
      <c r="I43" s="409"/>
      <c r="J43" s="532"/>
      <c r="L43" s="403"/>
    </row>
    <row r="44" spans="6:12" ht="31.5" customHeight="1">
      <c r="F44" s="398" t="s">
        <v>1168</v>
      </c>
      <c r="G44" s="400" t="s">
        <v>1167</v>
      </c>
      <c r="H44" s="216">
        <v>45658</v>
      </c>
      <c r="I44" s="409">
        <f t="shared" ref="I44" si="5">$I$20*L44</f>
        <v>0</v>
      </c>
      <c r="J44" s="531">
        <f>J20</f>
        <v>0</v>
      </c>
      <c r="L44" s="403"/>
    </row>
    <row r="45" spans="6:12" ht="30.75" customHeight="1">
      <c r="F45" s="398"/>
      <c r="G45" s="393"/>
      <c r="H45" s="176">
        <v>45838</v>
      </c>
      <c r="I45" s="409"/>
      <c r="J45" s="532"/>
      <c r="L45" s="403"/>
    </row>
    <row r="46" spans="6:12" ht="27.75" customHeight="1">
      <c r="F46" s="398" t="s">
        <v>1166</v>
      </c>
      <c r="G46" s="400" t="s">
        <v>1167</v>
      </c>
      <c r="H46" s="176">
        <v>45839</v>
      </c>
      <c r="I46" s="409">
        <f t="shared" ref="I46:I48" si="6">$I$22*L46</f>
        <v>0</v>
      </c>
      <c r="J46" s="532">
        <f>J22</f>
        <v>0</v>
      </c>
      <c r="L46" s="403"/>
    </row>
    <row r="47" spans="6:12" ht="39.75" customHeight="1">
      <c r="F47" s="398"/>
      <c r="G47" s="393"/>
      <c r="H47" s="176">
        <v>46022</v>
      </c>
      <c r="I47" s="409"/>
      <c r="J47" s="532"/>
      <c r="L47" s="403"/>
    </row>
    <row r="48" spans="6:12" ht="46.5" customHeight="1">
      <c r="F48" s="398" t="s">
        <v>1168</v>
      </c>
      <c r="G48" s="400" t="s">
        <v>1167</v>
      </c>
      <c r="H48" s="176">
        <v>45839</v>
      </c>
      <c r="I48" s="409">
        <f t="shared" si="6"/>
        <v>0</v>
      </c>
      <c r="J48" s="532">
        <f>J22</f>
        <v>0</v>
      </c>
      <c r="L48" s="403"/>
    </row>
    <row r="49" spans="6:12" ht="36.75" customHeight="1">
      <c r="F49" s="398"/>
      <c r="G49" s="393"/>
      <c r="H49" s="176">
        <v>46022</v>
      </c>
      <c r="I49" s="409"/>
      <c r="J49" s="532"/>
      <c r="L49" s="403"/>
    </row>
    <row r="50" spans="6:12" ht="30" customHeight="1">
      <c r="F50" s="398" t="s">
        <v>1169</v>
      </c>
      <c r="G50" s="400" t="s">
        <v>1167</v>
      </c>
      <c r="H50" s="176">
        <v>45658</v>
      </c>
      <c r="I50" s="409">
        <f t="shared" ref="I50:I52" si="7">$I$20*L50</f>
        <v>0</v>
      </c>
      <c r="J50" s="532">
        <f>J20</f>
        <v>0</v>
      </c>
      <c r="L50" s="403"/>
    </row>
    <row r="51" spans="6:12" ht="31.5" customHeight="1">
      <c r="F51" s="398"/>
      <c r="G51" s="393"/>
      <c r="H51" s="176">
        <v>45838</v>
      </c>
      <c r="I51" s="409"/>
      <c r="J51" s="532"/>
      <c r="L51" s="403"/>
    </row>
    <row r="52" spans="6:12" ht="32.25" customHeight="1">
      <c r="F52" s="398" t="s">
        <v>1171</v>
      </c>
      <c r="G52" s="400" t="s">
        <v>1167</v>
      </c>
      <c r="H52" s="176">
        <v>45658</v>
      </c>
      <c r="I52" s="409">
        <f t="shared" si="7"/>
        <v>0</v>
      </c>
      <c r="J52" s="532">
        <f>J20</f>
        <v>0</v>
      </c>
      <c r="L52" s="403"/>
    </row>
    <row r="53" spans="6:12" ht="30" customHeight="1">
      <c r="F53" s="398"/>
      <c r="G53" s="393"/>
      <c r="H53" s="176">
        <v>45838</v>
      </c>
      <c r="I53" s="409"/>
      <c r="J53" s="532"/>
      <c r="L53" s="403"/>
    </row>
    <row r="54" spans="6:12" ht="30.75" customHeight="1">
      <c r="F54" s="398" t="s">
        <v>1169</v>
      </c>
      <c r="G54" s="400" t="s">
        <v>1167</v>
      </c>
      <c r="H54" s="176">
        <v>45839</v>
      </c>
      <c r="I54" s="409">
        <f t="shared" ref="I54:I56" si="8">$I$22*L54</f>
        <v>0</v>
      </c>
      <c r="J54" s="532">
        <f>J22</f>
        <v>0</v>
      </c>
      <c r="L54" s="403"/>
    </row>
    <row r="55" spans="6:12" ht="27.75" customHeight="1">
      <c r="F55" s="398"/>
      <c r="G55" s="393"/>
      <c r="H55" s="176">
        <v>46022</v>
      </c>
      <c r="I55" s="409"/>
      <c r="J55" s="532"/>
      <c r="L55" s="403"/>
    </row>
    <row r="56" spans="6:12" ht="35.25" customHeight="1">
      <c r="F56" s="398" t="s">
        <v>1171</v>
      </c>
      <c r="G56" s="400" t="s">
        <v>1167</v>
      </c>
      <c r="H56" s="176">
        <v>45839</v>
      </c>
      <c r="I56" s="409">
        <f t="shared" si="8"/>
        <v>0</v>
      </c>
      <c r="J56" s="532">
        <f>J22</f>
        <v>0</v>
      </c>
      <c r="L56" s="403"/>
    </row>
    <row r="57" spans="6:12" ht="26.25" customHeight="1">
      <c r="F57" s="398"/>
      <c r="G57" s="393"/>
      <c r="H57" s="369">
        <v>46022</v>
      </c>
      <c r="I57" s="409"/>
      <c r="J57" s="532"/>
      <c r="L57" s="403"/>
    </row>
    <row r="58" spans="6:12" ht="33.75" customHeight="1"/>
    <row r="59" spans="6:12" ht="29.25" customHeight="1"/>
    <row r="60" spans="6:12" ht="30" customHeight="1"/>
    <row r="61" spans="6:12" ht="29.25" customHeight="1"/>
    <row r="62" spans="6:12" ht="33.75" customHeight="1"/>
    <row r="63" spans="6:12" ht="41.25" customHeight="1"/>
    <row r="64" spans="6:12" ht="36" customHeight="1"/>
  </sheetData>
  <sheetProtection password="DF0E" sheet="1" insertHyperlinks="0"/>
  <customSheetViews>
    <customSheetView guid="{9C5701DE-8813-4DBD-A71D-128E7F877F6E}" topLeftCell="C1">
      <selection activeCell="C23" sqref="A23:XFD108"/>
      <pageMargins left="0.7" right="0.7" top="0.75" bottom="0.75" header="0.3" footer="0.3"/>
      <pageSetup paperSize="9" scale="54" orientation="portrait" r:id="rId1"/>
    </customSheetView>
  </customSheetViews>
  <mergeCells count="113">
    <mergeCell ref="J54:J55"/>
    <mergeCell ref="J56:J57"/>
    <mergeCell ref="L42:L43"/>
    <mergeCell ref="L44:L45"/>
    <mergeCell ref="L46:L47"/>
    <mergeCell ref="L48:L49"/>
    <mergeCell ref="L50:L51"/>
    <mergeCell ref="L52:L53"/>
    <mergeCell ref="L54:L55"/>
    <mergeCell ref="L56:L57"/>
    <mergeCell ref="J44:J45"/>
    <mergeCell ref="J46:J47"/>
    <mergeCell ref="J48:J49"/>
    <mergeCell ref="J50:J51"/>
    <mergeCell ref="J52:J53"/>
    <mergeCell ref="F56:F57"/>
    <mergeCell ref="G56:G57"/>
    <mergeCell ref="I42:I43"/>
    <mergeCell ref="I44:I45"/>
    <mergeCell ref="I46:I47"/>
    <mergeCell ref="I48:I49"/>
    <mergeCell ref="I50:I51"/>
    <mergeCell ref="I52:I53"/>
    <mergeCell ref="I54:I55"/>
    <mergeCell ref="I56:I57"/>
    <mergeCell ref="F50:F51"/>
    <mergeCell ref="G50:G51"/>
    <mergeCell ref="F52:F53"/>
    <mergeCell ref="G52:G53"/>
    <mergeCell ref="F54:F55"/>
    <mergeCell ref="G54:G55"/>
    <mergeCell ref="F44:F45"/>
    <mergeCell ref="G44:G45"/>
    <mergeCell ref="F46:F47"/>
    <mergeCell ref="G46:G47"/>
    <mergeCell ref="F48:F49"/>
    <mergeCell ref="G48:G49"/>
    <mergeCell ref="L35:L36"/>
    <mergeCell ref="L37:L38"/>
    <mergeCell ref="L39:L40"/>
    <mergeCell ref="F42:F43"/>
    <mergeCell ref="G42:G43"/>
    <mergeCell ref="J42:J43"/>
    <mergeCell ref="F41:L41"/>
    <mergeCell ref="L25:L26"/>
    <mergeCell ref="L27:L28"/>
    <mergeCell ref="L29:L30"/>
    <mergeCell ref="L31:L32"/>
    <mergeCell ref="L33:L34"/>
    <mergeCell ref="F37:F38"/>
    <mergeCell ref="G37:G38"/>
    <mergeCell ref="I37:I38"/>
    <mergeCell ref="J37:J38"/>
    <mergeCell ref="F39:F40"/>
    <mergeCell ref="G39:G40"/>
    <mergeCell ref="I39:I40"/>
    <mergeCell ref="J39:J40"/>
    <mergeCell ref="F33:F34"/>
    <mergeCell ref="G33:G34"/>
    <mergeCell ref="I33:I34"/>
    <mergeCell ref="J33:J34"/>
    <mergeCell ref="F27:F28"/>
    <mergeCell ref="G27:G28"/>
    <mergeCell ref="J25:J26"/>
    <mergeCell ref="J27:J28"/>
    <mergeCell ref="I25:I26"/>
    <mergeCell ref="I27:I28"/>
    <mergeCell ref="F35:F36"/>
    <mergeCell ref="G35:G36"/>
    <mergeCell ref="I35:I36"/>
    <mergeCell ref="J35:J36"/>
    <mergeCell ref="F29:F30"/>
    <mergeCell ref="G29:G30"/>
    <mergeCell ref="I29:I30"/>
    <mergeCell ref="J29:J30"/>
    <mergeCell ref="F31:F32"/>
    <mergeCell ref="G31:G32"/>
    <mergeCell ref="I31:I32"/>
    <mergeCell ref="J31:J32"/>
    <mergeCell ref="J16:J17"/>
    <mergeCell ref="I18:I19"/>
    <mergeCell ref="J18:J19"/>
    <mergeCell ref="G20:G23"/>
    <mergeCell ref="I20:I21"/>
    <mergeCell ref="I22:I23"/>
    <mergeCell ref="J22:J23"/>
    <mergeCell ref="J20:J21"/>
    <mergeCell ref="F25:F26"/>
    <mergeCell ref="G25:G26"/>
    <mergeCell ref="F24:L24"/>
    <mergeCell ref="B14:C14"/>
    <mergeCell ref="A12:D12"/>
    <mergeCell ref="F12:J12"/>
    <mergeCell ref="A1:J1"/>
    <mergeCell ref="A3:B3"/>
    <mergeCell ref="A4:B4"/>
    <mergeCell ref="A5:B5"/>
    <mergeCell ref="A6:B6"/>
    <mergeCell ref="C8:J8"/>
    <mergeCell ref="A7:B7"/>
    <mergeCell ref="A8:B8"/>
    <mergeCell ref="C3:J3"/>
    <mergeCell ref="C4:J4"/>
    <mergeCell ref="C5:J5"/>
    <mergeCell ref="C6:J6"/>
    <mergeCell ref="C7:J7"/>
    <mergeCell ref="A16:A19"/>
    <mergeCell ref="B16:C19"/>
    <mergeCell ref="D16:D19"/>
    <mergeCell ref="F20:F23"/>
    <mergeCell ref="F16:F19"/>
    <mergeCell ref="G16:G19"/>
    <mergeCell ref="I16:I17"/>
  </mergeCells>
  <pageMargins left="0.70866141732283472" right="0.70866141732283472" top="0.74803149606299213" bottom="0.74803149606299213" header="0.31496062992125984" footer="0.31496062992125984"/>
  <pageSetup paperSize="9" scale="60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списки!$L$3:$L$5</xm:f>
          </x14:formula1>
          <xm:sqref>B16:C19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T917"/>
  <sheetViews>
    <sheetView workbookViewId="0">
      <selection activeCell="B8" sqref="B8"/>
    </sheetView>
  </sheetViews>
  <sheetFormatPr defaultColWidth="9" defaultRowHeight="15.75" outlineLevelRow="1"/>
  <cols>
    <col min="1" max="1" width="13" style="198" customWidth="1"/>
    <col min="2" max="2" width="44.5" style="198" customWidth="1"/>
    <col min="3" max="4" width="14.75" style="198" customWidth="1"/>
    <col min="5" max="5" width="13.75" style="14" customWidth="1"/>
    <col min="6" max="6" width="14.875" style="14" customWidth="1"/>
    <col min="7" max="7" width="12.5" style="14" customWidth="1"/>
    <col min="8" max="8" width="11.75" style="14" customWidth="1"/>
    <col min="9" max="9" width="12.125" style="14" customWidth="1"/>
    <col min="10" max="10" width="19.75" style="14" customWidth="1"/>
    <col min="11" max="46" width="9" style="14"/>
    <col min="47" max="16384" width="9" style="13"/>
  </cols>
  <sheetData>
    <row r="1" spans="1:46" s="14" customFormat="1" ht="18.75">
      <c r="A1" s="413" t="str">
        <f>Титульный!C10</f>
        <v xml:space="preserve"> </v>
      </c>
      <c r="B1" s="413"/>
      <c r="C1" s="413"/>
      <c r="D1" s="413"/>
      <c r="E1" s="212"/>
      <c r="F1" s="212"/>
      <c r="G1" s="212"/>
      <c r="H1" s="212"/>
      <c r="I1" s="212"/>
      <c r="J1" s="212"/>
      <c r="K1" s="212"/>
    </row>
    <row r="2" spans="1:46" s="14" customFormat="1" ht="9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46" s="33" customFormat="1" ht="45.75" customHeight="1">
      <c r="A3" s="414" t="s">
        <v>399</v>
      </c>
      <c r="B3" s="414"/>
      <c r="C3" s="414"/>
      <c r="D3" s="414"/>
      <c r="E3" s="213"/>
      <c r="F3" s="213"/>
      <c r="G3" s="213"/>
      <c r="H3" s="213"/>
      <c r="I3" s="213"/>
      <c r="J3" s="213"/>
      <c r="K3" s="213"/>
    </row>
    <row r="4" spans="1:46" s="33" customFormat="1" ht="18.7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</row>
    <row r="5" spans="1:46" s="33" customFormat="1" ht="18.75">
      <c r="A5" s="112" t="s">
        <v>274</v>
      </c>
      <c r="B5" s="113">
        <f>Титульный!C6</f>
        <v>0</v>
      </c>
      <c r="C5" s="144"/>
      <c r="D5" s="144"/>
      <c r="E5" s="144"/>
      <c r="F5" s="144"/>
      <c r="G5" s="144"/>
      <c r="H5" s="144"/>
      <c r="I5" s="144"/>
      <c r="J5" s="144"/>
      <c r="K5" s="144"/>
    </row>
    <row r="6" spans="1:46" s="33" customFormat="1" ht="18.75">
      <c r="A6" s="144"/>
      <c r="B6" s="114"/>
      <c r="C6" s="144"/>
      <c r="D6" s="144"/>
      <c r="E6" s="144"/>
      <c r="F6" s="144"/>
      <c r="G6" s="144"/>
      <c r="H6" s="144"/>
      <c r="I6" s="144"/>
      <c r="J6" s="144"/>
      <c r="K6" s="144"/>
    </row>
    <row r="7" spans="1:46" s="33" customFormat="1" ht="18.75">
      <c r="A7" s="112" t="s">
        <v>275</v>
      </c>
      <c r="B7" s="113">
        <f>Титульный!C7</f>
        <v>0</v>
      </c>
      <c r="C7" s="144"/>
      <c r="D7" s="144"/>
      <c r="E7" s="144"/>
      <c r="F7" s="144"/>
      <c r="G7" s="144"/>
      <c r="H7" s="144"/>
      <c r="I7" s="144"/>
      <c r="J7" s="144"/>
      <c r="K7" s="144"/>
    </row>
    <row r="8" spans="1:46" s="33" customFormat="1" ht="12" customHeight="1">
      <c r="A8" s="112"/>
      <c r="B8" s="113"/>
      <c r="C8" s="144"/>
      <c r="D8" s="144"/>
      <c r="E8" s="144"/>
      <c r="F8" s="144"/>
      <c r="G8" s="144"/>
      <c r="H8" s="144"/>
      <c r="I8" s="144"/>
      <c r="J8" s="144"/>
      <c r="K8" s="144"/>
    </row>
    <row r="9" spans="1:46" s="33" customFormat="1" ht="20.25" customHeight="1">
      <c r="A9" s="412" t="str">
        <f>Титульный!C19</f>
        <v>горячее водоснабжение в закрытой системе</v>
      </c>
      <c r="B9" s="412"/>
      <c r="C9" s="412"/>
      <c r="D9" s="412"/>
      <c r="E9" s="214"/>
      <c r="F9" s="214"/>
      <c r="G9" s="214"/>
      <c r="H9" s="214"/>
      <c r="I9" s="214"/>
      <c r="J9" s="214"/>
      <c r="K9" s="214"/>
    </row>
    <row r="11" spans="1:46" ht="32.25" customHeight="1">
      <c r="A11" s="410">
        <f>Титульный!C21</f>
        <v>0</v>
      </c>
      <c r="B11" s="411"/>
      <c r="C11" s="411"/>
      <c r="D11" s="411"/>
    </row>
    <row r="12" spans="1:46" ht="23.25" customHeight="1"/>
    <row r="13" spans="1:46" s="200" customFormat="1" ht="15" customHeight="1">
      <c r="A13" s="199" t="s">
        <v>0</v>
      </c>
      <c r="B13" s="199" t="s">
        <v>891</v>
      </c>
      <c r="C13" s="199" t="s">
        <v>892</v>
      </c>
      <c r="D13" s="199" t="s">
        <v>893</v>
      </c>
      <c r="E13" s="35"/>
      <c r="F13" s="35"/>
      <c r="G13" s="35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</row>
    <row r="14" spans="1:46">
      <c r="A14" s="201" t="s">
        <v>894</v>
      </c>
      <c r="B14" s="202" t="s">
        <v>895</v>
      </c>
      <c r="C14" s="201" t="s">
        <v>841</v>
      </c>
      <c r="D14" s="203"/>
    </row>
    <row r="15" spans="1:46">
      <c r="A15" s="201" t="s">
        <v>19</v>
      </c>
      <c r="B15" s="204" t="s">
        <v>896</v>
      </c>
      <c r="C15" s="201" t="s">
        <v>841</v>
      </c>
      <c r="D15" s="203"/>
    </row>
    <row r="16" spans="1:46">
      <c r="A16" s="201" t="s">
        <v>20</v>
      </c>
      <c r="B16" s="204" t="s">
        <v>897</v>
      </c>
      <c r="C16" s="201" t="s">
        <v>841</v>
      </c>
      <c r="D16" s="203"/>
    </row>
    <row r="17" spans="1:4">
      <c r="A17" s="201">
        <v>2</v>
      </c>
      <c r="B17" s="202" t="s">
        <v>898</v>
      </c>
      <c r="C17" s="201" t="s">
        <v>841</v>
      </c>
      <c r="D17" s="203"/>
    </row>
    <row r="18" spans="1:4">
      <c r="A18" s="201" t="s">
        <v>899</v>
      </c>
      <c r="B18" s="204" t="s">
        <v>896</v>
      </c>
      <c r="C18" s="201" t="s">
        <v>841</v>
      </c>
      <c r="D18" s="203"/>
    </row>
    <row r="19" spans="1:4">
      <c r="A19" s="201" t="s">
        <v>900</v>
      </c>
      <c r="B19" s="204" t="s">
        <v>897</v>
      </c>
      <c r="C19" s="201" t="s">
        <v>841</v>
      </c>
      <c r="D19" s="203"/>
    </row>
    <row r="20" spans="1:4">
      <c r="A20" s="201" t="s">
        <v>154</v>
      </c>
      <c r="B20" s="202" t="s">
        <v>901</v>
      </c>
      <c r="C20" s="201" t="s">
        <v>3</v>
      </c>
      <c r="D20" s="205">
        <f>IF(SUM(F21:F22)=0,0,AVERAGE((F21:F22)))</f>
        <v>0</v>
      </c>
    </row>
    <row r="21" spans="1:4">
      <c r="A21" s="201" t="s">
        <v>902</v>
      </c>
      <c r="B21" s="204" t="s">
        <v>896</v>
      </c>
      <c r="C21" s="201" t="s">
        <v>3</v>
      </c>
      <c r="D21" s="205">
        <f>(IF(D15=0,0,D18/D15))*100</f>
        <v>0</v>
      </c>
    </row>
    <row r="22" spans="1:4">
      <c r="A22" s="201" t="s">
        <v>903</v>
      </c>
      <c r="B22" s="204" t="s">
        <v>897</v>
      </c>
      <c r="C22" s="201" t="s">
        <v>3</v>
      </c>
      <c r="D22" s="205">
        <f>(IF(D16=0,0,D19/D16))*100</f>
        <v>0</v>
      </c>
    </row>
    <row r="23" spans="1:4">
      <c r="A23" s="201" t="s">
        <v>904</v>
      </c>
      <c r="B23" s="206" t="s">
        <v>905</v>
      </c>
      <c r="C23" s="201" t="s">
        <v>479</v>
      </c>
      <c r="D23" s="205">
        <f>SUM(D24:D33)</f>
        <v>0</v>
      </c>
    </row>
    <row r="24" spans="1:4" s="14" customFormat="1">
      <c r="A24" s="201" t="s">
        <v>906</v>
      </c>
      <c r="B24" s="215" t="s">
        <v>946</v>
      </c>
      <c r="C24" s="201" t="s">
        <v>479</v>
      </c>
      <c r="D24" s="203"/>
    </row>
    <row r="25" spans="1:4" s="14" customFormat="1">
      <c r="A25" s="201" t="s">
        <v>907</v>
      </c>
      <c r="B25" s="215" t="s">
        <v>946</v>
      </c>
      <c r="C25" s="201" t="s">
        <v>479</v>
      </c>
      <c r="D25" s="203"/>
    </row>
    <row r="26" spans="1:4" s="14" customFormat="1">
      <c r="A26" s="201" t="s">
        <v>908</v>
      </c>
      <c r="B26" s="215" t="s">
        <v>946</v>
      </c>
      <c r="C26" s="201" t="s">
        <v>479</v>
      </c>
      <c r="D26" s="203"/>
    </row>
    <row r="27" spans="1:4" s="14" customFormat="1">
      <c r="A27" s="201" t="s">
        <v>909</v>
      </c>
      <c r="B27" s="215" t="s">
        <v>946</v>
      </c>
      <c r="C27" s="201" t="s">
        <v>479</v>
      </c>
      <c r="D27" s="203"/>
    </row>
    <row r="28" spans="1:4" s="14" customFormat="1">
      <c r="A28" s="201" t="s">
        <v>910</v>
      </c>
      <c r="B28" s="215" t="s">
        <v>946</v>
      </c>
      <c r="C28" s="201" t="s">
        <v>479</v>
      </c>
      <c r="D28" s="203"/>
    </row>
    <row r="29" spans="1:4" s="14" customFormat="1" outlineLevel="1">
      <c r="A29" s="201" t="s">
        <v>911</v>
      </c>
      <c r="B29" s="207"/>
      <c r="C29" s="201" t="s">
        <v>479</v>
      </c>
      <c r="D29" s="203"/>
    </row>
    <row r="30" spans="1:4" s="14" customFormat="1" outlineLevel="1">
      <c r="A30" s="201" t="s">
        <v>912</v>
      </c>
      <c r="B30" s="207"/>
      <c r="C30" s="201" t="s">
        <v>479</v>
      </c>
      <c r="D30" s="203"/>
    </row>
    <row r="31" spans="1:4" s="14" customFormat="1" outlineLevel="1">
      <c r="A31" s="201" t="s">
        <v>913</v>
      </c>
      <c r="B31" s="207"/>
      <c r="C31" s="201" t="s">
        <v>479</v>
      </c>
      <c r="D31" s="203"/>
    </row>
    <row r="32" spans="1:4" s="14" customFormat="1" outlineLevel="1">
      <c r="A32" s="201" t="s">
        <v>914</v>
      </c>
      <c r="B32" s="207"/>
      <c r="C32" s="201" t="s">
        <v>479</v>
      </c>
      <c r="D32" s="203"/>
    </row>
    <row r="33" spans="1:4" s="14" customFormat="1" outlineLevel="1">
      <c r="A33" s="201" t="s">
        <v>915</v>
      </c>
      <c r="B33" s="207"/>
      <c r="C33" s="201" t="s">
        <v>479</v>
      </c>
      <c r="D33" s="203"/>
    </row>
    <row r="34" spans="1:4" s="14" customFormat="1">
      <c r="A34" s="201" t="s">
        <v>916</v>
      </c>
      <c r="B34" s="206" t="s">
        <v>917</v>
      </c>
      <c r="C34" s="201" t="s">
        <v>918</v>
      </c>
      <c r="D34" s="203"/>
    </row>
    <row r="35" spans="1:4" s="14" customFormat="1">
      <c r="A35" s="201" t="s">
        <v>919</v>
      </c>
      <c r="B35" s="206" t="s">
        <v>920</v>
      </c>
      <c r="C35" s="201" t="s">
        <v>3</v>
      </c>
      <c r="D35" s="205">
        <f>IF(SUM(F36:F37)=0,0,AVERAGE((F36:F37)))</f>
        <v>0</v>
      </c>
    </row>
    <row r="36" spans="1:4" s="14" customFormat="1">
      <c r="A36" s="201" t="s">
        <v>921</v>
      </c>
      <c r="B36" s="208" t="s">
        <v>896</v>
      </c>
      <c r="C36" s="201" t="s">
        <v>3</v>
      </c>
      <c r="D36" s="205">
        <f>IF(D42=0,0,D39/D42*100)</f>
        <v>0</v>
      </c>
    </row>
    <row r="37" spans="1:4" s="14" customFormat="1">
      <c r="A37" s="201" t="s">
        <v>922</v>
      </c>
      <c r="B37" s="208" t="s">
        <v>897</v>
      </c>
      <c r="C37" s="201" t="s">
        <v>3</v>
      </c>
      <c r="D37" s="205">
        <f>IF(D43=0,0,D40/D43*100)</f>
        <v>0</v>
      </c>
    </row>
    <row r="38" spans="1:4" s="14" customFormat="1">
      <c r="A38" s="201" t="s">
        <v>923</v>
      </c>
      <c r="B38" s="206" t="s">
        <v>924</v>
      </c>
      <c r="C38" s="201" t="s">
        <v>925</v>
      </c>
      <c r="D38" s="203"/>
    </row>
    <row r="39" spans="1:4" s="14" customFormat="1">
      <c r="A39" s="201" t="s">
        <v>926</v>
      </c>
      <c r="B39" s="208" t="s">
        <v>896</v>
      </c>
      <c r="C39" s="201" t="s">
        <v>925</v>
      </c>
      <c r="D39" s="203"/>
    </row>
    <row r="40" spans="1:4" s="14" customFormat="1">
      <c r="A40" s="201" t="s">
        <v>927</v>
      </c>
      <c r="B40" s="208" t="s">
        <v>897</v>
      </c>
      <c r="C40" s="201" t="s">
        <v>925</v>
      </c>
      <c r="D40" s="203"/>
    </row>
    <row r="41" spans="1:4" s="14" customFormat="1">
      <c r="A41" s="201" t="s">
        <v>928</v>
      </c>
      <c r="B41" s="206" t="s">
        <v>929</v>
      </c>
      <c r="C41" s="201" t="s">
        <v>925</v>
      </c>
      <c r="D41" s="203"/>
    </row>
    <row r="42" spans="1:4" s="14" customFormat="1">
      <c r="A42" s="201" t="s">
        <v>930</v>
      </c>
      <c r="B42" s="208" t="s">
        <v>896</v>
      </c>
      <c r="C42" s="201" t="s">
        <v>925</v>
      </c>
      <c r="D42" s="203"/>
    </row>
    <row r="43" spans="1:4" s="14" customFormat="1">
      <c r="A43" s="201" t="s">
        <v>931</v>
      </c>
      <c r="B43" s="208" t="s">
        <v>897</v>
      </c>
      <c r="C43" s="201" t="s">
        <v>925</v>
      </c>
      <c r="D43" s="203"/>
    </row>
    <row r="44" spans="1:4" s="14" customFormat="1">
      <c r="A44" s="201" t="s">
        <v>932</v>
      </c>
      <c r="B44" s="206" t="s">
        <v>933</v>
      </c>
      <c r="C44" s="201" t="s">
        <v>3</v>
      </c>
      <c r="D44" s="205">
        <f>IF(D23=0,0,D45/D23*100)</f>
        <v>0</v>
      </c>
    </row>
    <row r="45" spans="1:4" s="14" customFormat="1">
      <c r="A45" s="201" t="s">
        <v>934</v>
      </c>
      <c r="B45" s="206" t="s">
        <v>935</v>
      </c>
      <c r="C45" s="201" t="s">
        <v>479</v>
      </c>
      <c r="D45" s="205">
        <f>SUM(D46:D55)</f>
        <v>0</v>
      </c>
    </row>
    <row r="46" spans="1:4" s="14" customFormat="1">
      <c r="A46" s="201" t="s">
        <v>936</v>
      </c>
      <c r="B46" s="209" t="str">
        <f>B24</f>
        <v>диаметр     мм</v>
      </c>
      <c r="C46" s="201" t="s">
        <v>479</v>
      </c>
      <c r="D46" s="203"/>
    </row>
    <row r="47" spans="1:4" s="14" customFormat="1">
      <c r="A47" s="201" t="s">
        <v>937</v>
      </c>
      <c r="B47" s="209" t="str">
        <f t="shared" ref="B47:B50" si="0">B25</f>
        <v>диаметр     мм</v>
      </c>
      <c r="C47" s="201" t="s">
        <v>479</v>
      </c>
      <c r="D47" s="203"/>
    </row>
    <row r="48" spans="1:4" s="14" customFormat="1">
      <c r="A48" s="201" t="s">
        <v>938</v>
      </c>
      <c r="B48" s="209" t="str">
        <f t="shared" si="0"/>
        <v>диаметр     мм</v>
      </c>
      <c r="C48" s="201" t="s">
        <v>479</v>
      </c>
      <c r="D48" s="203"/>
    </row>
    <row r="49" spans="1:4" s="14" customFormat="1">
      <c r="A49" s="201" t="s">
        <v>939</v>
      </c>
      <c r="B49" s="209" t="str">
        <f t="shared" si="0"/>
        <v>диаметр     мм</v>
      </c>
      <c r="C49" s="201" t="s">
        <v>479</v>
      </c>
      <c r="D49" s="203"/>
    </row>
    <row r="50" spans="1:4" s="14" customFormat="1">
      <c r="A50" s="201" t="s">
        <v>940</v>
      </c>
      <c r="B50" s="209" t="str">
        <f t="shared" si="0"/>
        <v>диаметр     мм</v>
      </c>
      <c r="C50" s="201" t="s">
        <v>479</v>
      </c>
      <c r="D50" s="203"/>
    </row>
    <row r="51" spans="1:4" s="14" customFormat="1" outlineLevel="1">
      <c r="A51" s="201" t="s">
        <v>941</v>
      </c>
      <c r="B51" s="210">
        <f t="shared" ref="B51:B55" si="1">B29</f>
        <v>0</v>
      </c>
      <c r="C51" s="201" t="s">
        <v>479</v>
      </c>
      <c r="D51" s="211"/>
    </row>
    <row r="52" spans="1:4" s="14" customFormat="1" outlineLevel="1">
      <c r="A52" s="201" t="s">
        <v>942</v>
      </c>
      <c r="B52" s="210">
        <f t="shared" si="1"/>
        <v>0</v>
      </c>
      <c r="C52" s="201" t="s">
        <v>479</v>
      </c>
      <c r="D52" s="211"/>
    </row>
    <row r="53" spans="1:4" s="14" customFormat="1" outlineLevel="1">
      <c r="A53" s="201" t="s">
        <v>943</v>
      </c>
      <c r="B53" s="210">
        <f t="shared" si="1"/>
        <v>0</v>
      </c>
      <c r="C53" s="201" t="s">
        <v>479</v>
      </c>
      <c r="D53" s="211"/>
    </row>
    <row r="54" spans="1:4" s="14" customFormat="1" outlineLevel="1">
      <c r="A54" s="201" t="s">
        <v>944</v>
      </c>
      <c r="B54" s="210">
        <f t="shared" si="1"/>
        <v>0</v>
      </c>
      <c r="C54" s="201" t="s">
        <v>479</v>
      </c>
      <c r="D54" s="211"/>
    </row>
    <row r="55" spans="1:4" s="14" customFormat="1" outlineLevel="1">
      <c r="A55" s="201" t="s">
        <v>945</v>
      </c>
      <c r="B55" s="210">
        <f t="shared" si="1"/>
        <v>0</v>
      </c>
      <c r="C55" s="201" t="s">
        <v>479</v>
      </c>
      <c r="D55" s="211"/>
    </row>
    <row r="56" spans="1:4" s="14" customFormat="1">
      <c r="A56" s="24"/>
      <c r="B56" s="24"/>
      <c r="C56" s="24"/>
      <c r="D56" s="24"/>
    </row>
    <row r="57" spans="1:4" s="14" customFormat="1">
      <c r="A57" s="24"/>
      <c r="B57" s="24"/>
      <c r="C57" s="24"/>
      <c r="D57" s="24"/>
    </row>
    <row r="58" spans="1:4" s="14" customFormat="1">
      <c r="A58" s="24"/>
      <c r="B58" s="24"/>
      <c r="C58" s="24"/>
      <c r="D58" s="24"/>
    </row>
    <row r="59" spans="1:4" s="14" customFormat="1">
      <c r="A59" s="24"/>
      <c r="B59" s="24"/>
      <c r="C59" s="24"/>
      <c r="D59" s="24"/>
    </row>
    <row r="60" spans="1:4" s="14" customFormat="1">
      <c r="A60" s="24"/>
      <c r="B60" s="24"/>
      <c r="C60" s="24"/>
      <c r="D60" s="24"/>
    </row>
    <row r="61" spans="1:4" s="14" customFormat="1">
      <c r="A61" s="24"/>
      <c r="B61" s="24"/>
      <c r="C61" s="24"/>
      <c r="D61" s="24"/>
    </row>
    <row r="62" spans="1:4" s="14" customFormat="1">
      <c r="A62" s="24"/>
      <c r="B62" s="24"/>
      <c r="C62" s="24"/>
      <c r="D62" s="24"/>
    </row>
    <row r="63" spans="1:4" s="14" customFormat="1">
      <c r="A63" s="24"/>
      <c r="B63" s="24"/>
      <c r="C63" s="24"/>
      <c r="D63" s="24"/>
    </row>
    <row r="64" spans="1:4" s="14" customFormat="1">
      <c r="A64" s="24"/>
      <c r="B64" s="24"/>
      <c r="C64" s="24"/>
      <c r="D64" s="24"/>
    </row>
    <row r="65" spans="1:4" s="14" customFormat="1">
      <c r="A65" s="24"/>
      <c r="B65" s="24"/>
      <c r="C65" s="24"/>
      <c r="D65" s="24"/>
    </row>
    <row r="66" spans="1:4" s="14" customFormat="1">
      <c r="A66" s="24"/>
      <c r="B66" s="24"/>
      <c r="C66" s="24"/>
      <c r="D66" s="24"/>
    </row>
    <row r="67" spans="1:4" s="14" customFormat="1">
      <c r="A67" s="24"/>
      <c r="B67" s="24"/>
      <c r="C67" s="24"/>
      <c r="D67" s="24"/>
    </row>
    <row r="68" spans="1:4" s="14" customFormat="1">
      <c r="A68" s="24"/>
      <c r="B68" s="24"/>
      <c r="C68" s="24"/>
      <c r="D68" s="24"/>
    </row>
    <row r="69" spans="1:4" s="14" customFormat="1">
      <c r="A69" s="24"/>
      <c r="B69" s="24"/>
      <c r="C69" s="24"/>
      <c r="D69" s="24"/>
    </row>
    <row r="70" spans="1:4" s="14" customFormat="1">
      <c r="A70" s="24"/>
      <c r="B70" s="24"/>
      <c r="C70" s="24"/>
      <c r="D70" s="24"/>
    </row>
    <row r="71" spans="1:4" s="14" customFormat="1">
      <c r="A71" s="24"/>
      <c r="B71" s="24"/>
      <c r="C71" s="24"/>
      <c r="D71" s="24"/>
    </row>
    <row r="72" spans="1:4" s="14" customFormat="1">
      <c r="A72" s="24"/>
      <c r="B72" s="24"/>
      <c r="C72" s="24"/>
      <c r="D72" s="24"/>
    </row>
    <row r="73" spans="1:4" s="14" customFormat="1">
      <c r="A73" s="24"/>
      <c r="B73" s="24"/>
      <c r="C73" s="24"/>
      <c r="D73" s="24"/>
    </row>
    <row r="74" spans="1:4" s="14" customFormat="1">
      <c r="A74" s="24"/>
      <c r="B74" s="24"/>
      <c r="C74" s="24"/>
      <c r="D74" s="24"/>
    </row>
    <row r="75" spans="1:4" s="14" customFormat="1">
      <c r="A75" s="24"/>
      <c r="B75" s="24"/>
      <c r="C75" s="24"/>
      <c r="D75" s="24"/>
    </row>
    <row r="76" spans="1:4" s="14" customFormat="1">
      <c r="A76" s="24"/>
      <c r="B76" s="24"/>
      <c r="C76" s="24"/>
      <c r="D76" s="24"/>
    </row>
    <row r="77" spans="1:4" s="14" customFormat="1">
      <c r="A77" s="24"/>
      <c r="B77" s="24"/>
      <c r="C77" s="24"/>
      <c r="D77" s="24"/>
    </row>
    <row r="78" spans="1:4" s="14" customFormat="1">
      <c r="A78" s="24"/>
      <c r="B78" s="24"/>
      <c r="C78" s="24"/>
      <c r="D78" s="24"/>
    </row>
    <row r="79" spans="1:4" s="14" customFormat="1">
      <c r="A79" s="24"/>
      <c r="B79" s="24"/>
      <c r="C79" s="24"/>
      <c r="D79" s="24"/>
    </row>
    <row r="80" spans="1:4" s="14" customFormat="1">
      <c r="A80" s="24"/>
      <c r="B80" s="24"/>
      <c r="C80" s="24"/>
      <c r="D80" s="24"/>
    </row>
    <row r="81" spans="1:4" s="14" customFormat="1">
      <c r="A81" s="24"/>
      <c r="B81" s="24"/>
      <c r="C81" s="24"/>
      <c r="D81" s="24"/>
    </row>
    <row r="82" spans="1:4" s="14" customFormat="1">
      <c r="A82" s="24"/>
      <c r="B82" s="24"/>
      <c r="C82" s="24"/>
      <c r="D82" s="24"/>
    </row>
    <row r="83" spans="1:4" s="14" customFormat="1">
      <c r="A83" s="24"/>
      <c r="B83" s="24"/>
      <c r="C83" s="24"/>
      <c r="D83" s="24"/>
    </row>
    <row r="84" spans="1:4" s="14" customFormat="1">
      <c r="A84" s="24"/>
      <c r="B84" s="24"/>
      <c r="C84" s="24"/>
      <c r="D84" s="24"/>
    </row>
    <row r="85" spans="1:4" s="14" customFormat="1">
      <c r="A85" s="24"/>
      <c r="B85" s="24"/>
      <c r="C85" s="24"/>
      <c r="D85" s="24"/>
    </row>
    <row r="86" spans="1:4" s="14" customFormat="1">
      <c r="A86" s="24"/>
      <c r="B86" s="24"/>
      <c r="C86" s="24"/>
      <c r="D86" s="24"/>
    </row>
    <row r="87" spans="1:4" s="14" customFormat="1">
      <c r="A87" s="24"/>
      <c r="B87" s="24"/>
      <c r="C87" s="24"/>
      <c r="D87" s="24"/>
    </row>
    <row r="88" spans="1:4" s="14" customFormat="1">
      <c r="A88" s="24"/>
      <c r="B88" s="24"/>
      <c r="C88" s="24"/>
      <c r="D88" s="24"/>
    </row>
    <row r="89" spans="1:4" s="14" customFormat="1">
      <c r="A89" s="24"/>
      <c r="B89" s="24"/>
      <c r="C89" s="24"/>
      <c r="D89" s="24"/>
    </row>
    <row r="90" spans="1:4" s="14" customFormat="1">
      <c r="A90" s="24"/>
      <c r="B90" s="24"/>
      <c r="C90" s="24"/>
      <c r="D90" s="24"/>
    </row>
    <row r="91" spans="1:4" s="14" customFormat="1">
      <c r="A91" s="24"/>
      <c r="B91" s="24"/>
      <c r="C91" s="24"/>
      <c r="D91" s="24"/>
    </row>
    <row r="92" spans="1:4" s="14" customFormat="1">
      <c r="A92" s="24"/>
      <c r="B92" s="24"/>
      <c r="C92" s="24"/>
      <c r="D92" s="24"/>
    </row>
    <row r="93" spans="1:4" s="14" customFormat="1">
      <c r="A93" s="24"/>
      <c r="B93" s="24"/>
      <c r="C93" s="24"/>
      <c r="D93" s="24"/>
    </row>
    <row r="94" spans="1:4" s="14" customFormat="1">
      <c r="A94" s="24"/>
      <c r="B94" s="24"/>
      <c r="C94" s="24"/>
      <c r="D94" s="24"/>
    </row>
    <row r="95" spans="1:4" s="14" customFormat="1">
      <c r="A95" s="24"/>
      <c r="B95" s="24"/>
      <c r="C95" s="24"/>
      <c r="D95" s="24"/>
    </row>
    <row r="96" spans="1:4" s="14" customFormat="1">
      <c r="A96" s="24"/>
      <c r="B96" s="24"/>
      <c r="C96" s="24"/>
      <c r="D96" s="24"/>
    </row>
    <row r="97" spans="1:4" s="14" customFormat="1">
      <c r="A97" s="24"/>
      <c r="B97" s="24"/>
      <c r="C97" s="24"/>
      <c r="D97" s="24"/>
    </row>
    <row r="98" spans="1:4" s="14" customFormat="1">
      <c r="A98" s="24"/>
      <c r="B98" s="24"/>
      <c r="C98" s="24"/>
      <c r="D98" s="24"/>
    </row>
    <row r="99" spans="1:4" s="14" customFormat="1">
      <c r="A99" s="24"/>
      <c r="B99" s="24"/>
      <c r="C99" s="24"/>
      <c r="D99" s="24"/>
    </row>
    <row r="100" spans="1:4" s="14" customFormat="1">
      <c r="A100" s="24"/>
      <c r="B100" s="24"/>
      <c r="C100" s="24"/>
      <c r="D100" s="24"/>
    </row>
    <row r="101" spans="1:4" s="14" customFormat="1">
      <c r="A101" s="24"/>
      <c r="B101" s="24"/>
      <c r="C101" s="24"/>
      <c r="D101" s="24"/>
    </row>
    <row r="102" spans="1:4" s="14" customFormat="1">
      <c r="A102" s="24"/>
      <c r="B102" s="24"/>
      <c r="C102" s="24"/>
      <c r="D102" s="24"/>
    </row>
    <row r="103" spans="1:4" s="14" customFormat="1">
      <c r="A103" s="24"/>
      <c r="B103" s="24"/>
      <c r="C103" s="24"/>
      <c r="D103" s="24"/>
    </row>
    <row r="104" spans="1:4" s="14" customFormat="1">
      <c r="A104" s="24"/>
      <c r="B104" s="24"/>
      <c r="C104" s="24"/>
      <c r="D104" s="24"/>
    </row>
    <row r="105" spans="1:4" s="14" customFormat="1">
      <c r="A105" s="24"/>
      <c r="B105" s="24"/>
      <c r="C105" s="24"/>
      <c r="D105" s="24"/>
    </row>
    <row r="106" spans="1:4" s="14" customFormat="1">
      <c r="A106" s="24"/>
      <c r="B106" s="24"/>
      <c r="C106" s="24"/>
      <c r="D106" s="24"/>
    </row>
    <row r="107" spans="1:4" s="14" customFormat="1">
      <c r="A107" s="24"/>
      <c r="B107" s="24"/>
      <c r="C107" s="24"/>
      <c r="D107" s="24"/>
    </row>
    <row r="108" spans="1:4" s="14" customFormat="1">
      <c r="A108" s="24"/>
      <c r="B108" s="24"/>
      <c r="C108" s="24"/>
      <c r="D108" s="24"/>
    </row>
    <row r="109" spans="1:4" s="14" customFormat="1">
      <c r="A109" s="24"/>
      <c r="B109" s="24"/>
      <c r="C109" s="24"/>
      <c r="D109" s="24"/>
    </row>
    <row r="110" spans="1:4" s="14" customFormat="1">
      <c r="A110" s="24"/>
      <c r="B110" s="24"/>
      <c r="C110" s="24"/>
      <c r="D110" s="24"/>
    </row>
    <row r="111" spans="1:4" s="14" customFormat="1">
      <c r="A111" s="24"/>
      <c r="B111" s="24"/>
      <c r="C111" s="24"/>
      <c r="D111" s="24"/>
    </row>
    <row r="112" spans="1:4" s="14" customFormat="1">
      <c r="A112" s="24"/>
      <c r="B112" s="24"/>
      <c r="C112" s="24"/>
      <c r="D112" s="24"/>
    </row>
    <row r="113" spans="1:4" s="14" customFormat="1">
      <c r="A113" s="24"/>
      <c r="B113" s="24"/>
      <c r="C113" s="24"/>
      <c r="D113" s="24"/>
    </row>
    <row r="114" spans="1:4" s="14" customFormat="1">
      <c r="A114" s="24"/>
      <c r="B114" s="24"/>
      <c r="C114" s="24"/>
      <c r="D114" s="24"/>
    </row>
    <row r="115" spans="1:4" s="14" customFormat="1">
      <c r="A115" s="24"/>
      <c r="B115" s="24"/>
      <c r="C115" s="24"/>
      <c r="D115" s="24"/>
    </row>
    <row r="116" spans="1:4" s="14" customFormat="1">
      <c r="A116" s="24"/>
      <c r="B116" s="24"/>
      <c r="C116" s="24"/>
      <c r="D116" s="24"/>
    </row>
    <row r="117" spans="1:4" s="14" customFormat="1">
      <c r="A117" s="24"/>
      <c r="B117" s="24"/>
      <c r="C117" s="24"/>
      <c r="D117" s="24"/>
    </row>
    <row r="118" spans="1:4" s="14" customFormat="1">
      <c r="A118" s="24"/>
      <c r="B118" s="24"/>
      <c r="C118" s="24"/>
      <c r="D118" s="24"/>
    </row>
    <row r="119" spans="1:4" s="14" customFormat="1">
      <c r="A119" s="24"/>
      <c r="B119" s="24"/>
      <c r="C119" s="24"/>
      <c r="D119" s="24"/>
    </row>
    <row r="120" spans="1:4" s="14" customFormat="1">
      <c r="A120" s="24"/>
      <c r="B120" s="24"/>
      <c r="C120" s="24"/>
      <c r="D120" s="24"/>
    </row>
    <row r="121" spans="1:4" s="14" customFormat="1">
      <c r="A121" s="24"/>
      <c r="B121" s="24"/>
      <c r="C121" s="24"/>
      <c r="D121" s="24"/>
    </row>
    <row r="122" spans="1:4" s="14" customFormat="1">
      <c r="A122" s="24"/>
      <c r="B122" s="24"/>
      <c r="C122" s="24"/>
      <c r="D122" s="24"/>
    </row>
    <row r="123" spans="1:4" s="14" customFormat="1">
      <c r="A123" s="24"/>
      <c r="B123" s="24"/>
      <c r="C123" s="24"/>
      <c r="D123" s="24"/>
    </row>
    <row r="124" spans="1:4" s="14" customFormat="1">
      <c r="A124" s="24"/>
      <c r="B124" s="24"/>
      <c r="C124" s="24"/>
      <c r="D124" s="24"/>
    </row>
    <row r="125" spans="1:4" s="14" customFormat="1">
      <c r="A125" s="24"/>
      <c r="B125" s="24"/>
      <c r="C125" s="24"/>
      <c r="D125" s="24"/>
    </row>
    <row r="126" spans="1:4" s="14" customFormat="1">
      <c r="A126" s="24"/>
      <c r="B126" s="24"/>
      <c r="C126" s="24"/>
      <c r="D126" s="24"/>
    </row>
    <row r="127" spans="1:4" s="14" customFormat="1">
      <c r="A127" s="24"/>
      <c r="B127" s="24"/>
      <c r="C127" s="24"/>
      <c r="D127" s="24"/>
    </row>
    <row r="128" spans="1:4" s="14" customFormat="1">
      <c r="A128" s="24"/>
      <c r="B128" s="24"/>
      <c r="C128" s="24"/>
      <c r="D128" s="24"/>
    </row>
    <row r="129" spans="1:4" s="14" customFormat="1">
      <c r="A129" s="24"/>
      <c r="B129" s="24"/>
      <c r="C129" s="24"/>
      <c r="D129" s="24"/>
    </row>
    <row r="130" spans="1:4" s="14" customFormat="1">
      <c r="A130" s="24"/>
      <c r="B130" s="24"/>
      <c r="C130" s="24"/>
      <c r="D130" s="24"/>
    </row>
    <row r="131" spans="1:4" s="14" customFormat="1">
      <c r="A131" s="24"/>
      <c r="B131" s="24"/>
      <c r="C131" s="24"/>
      <c r="D131" s="24"/>
    </row>
    <row r="132" spans="1:4" s="14" customFormat="1">
      <c r="A132" s="24"/>
      <c r="B132" s="24"/>
      <c r="C132" s="24"/>
      <c r="D132" s="24"/>
    </row>
    <row r="133" spans="1:4" s="14" customFormat="1">
      <c r="A133" s="24"/>
      <c r="B133" s="24"/>
      <c r="C133" s="24"/>
      <c r="D133" s="24"/>
    </row>
    <row r="134" spans="1:4" s="14" customFormat="1">
      <c r="A134" s="24"/>
      <c r="B134" s="24"/>
      <c r="C134" s="24"/>
      <c r="D134" s="24"/>
    </row>
    <row r="135" spans="1:4" s="14" customFormat="1">
      <c r="A135" s="24"/>
      <c r="B135" s="24"/>
      <c r="C135" s="24"/>
      <c r="D135" s="24"/>
    </row>
    <row r="136" spans="1:4" s="14" customFormat="1">
      <c r="A136" s="24"/>
      <c r="B136" s="24"/>
      <c r="C136" s="24"/>
      <c r="D136" s="24"/>
    </row>
    <row r="137" spans="1:4" s="14" customFormat="1">
      <c r="A137" s="24"/>
      <c r="B137" s="24"/>
      <c r="C137" s="24"/>
      <c r="D137" s="24"/>
    </row>
    <row r="138" spans="1:4" s="14" customFormat="1">
      <c r="A138" s="24"/>
      <c r="B138" s="24"/>
      <c r="C138" s="24"/>
      <c r="D138" s="24"/>
    </row>
    <row r="139" spans="1:4" s="14" customFormat="1">
      <c r="A139" s="24"/>
      <c r="B139" s="24"/>
      <c r="C139" s="24"/>
      <c r="D139" s="24"/>
    </row>
    <row r="140" spans="1:4" s="14" customFormat="1">
      <c r="A140" s="24"/>
      <c r="B140" s="24"/>
      <c r="C140" s="24"/>
      <c r="D140" s="24"/>
    </row>
    <row r="141" spans="1:4" s="14" customFormat="1">
      <c r="A141" s="24"/>
      <c r="B141" s="24"/>
      <c r="C141" s="24"/>
      <c r="D141" s="24"/>
    </row>
    <row r="142" spans="1:4" s="14" customFormat="1">
      <c r="A142" s="24"/>
      <c r="B142" s="24"/>
      <c r="C142" s="24"/>
      <c r="D142" s="24"/>
    </row>
    <row r="143" spans="1:4" s="14" customFormat="1">
      <c r="A143" s="24"/>
      <c r="B143" s="24"/>
      <c r="C143" s="24"/>
      <c r="D143" s="24"/>
    </row>
    <row r="144" spans="1:4" s="14" customFormat="1">
      <c r="A144" s="24"/>
      <c r="B144" s="24"/>
      <c r="C144" s="24"/>
      <c r="D144" s="24"/>
    </row>
    <row r="145" spans="1:4" s="14" customFormat="1">
      <c r="A145" s="24"/>
      <c r="B145" s="24"/>
      <c r="C145" s="24"/>
      <c r="D145" s="24"/>
    </row>
    <row r="146" spans="1:4" s="14" customFormat="1">
      <c r="A146" s="24"/>
      <c r="B146" s="24"/>
      <c r="C146" s="24"/>
      <c r="D146" s="24"/>
    </row>
    <row r="147" spans="1:4" s="14" customFormat="1">
      <c r="A147" s="24"/>
      <c r="B147" s="24"/>
      <c r="C147" s="24"/>
      <c r="D147" s="24"/>
    </row>
    <row r="148" spans="1:4" s="14" customFormat="1">
      <c r="A148" s="24"/>
      <c r="B148" s="24"/>
      <c r="C148" s="24"/>
      <c r="D148" s="24"/>
    </row>
    <row r="149" spans="1:4" s="14" customFormat="1">
      <c r="A149" s="24"/>
      <c r="B149" s="24"/>
      <c r="C149" s="24"/>
      <c r="D149" s="24"/>
    </row>
    <row r="150" spans="1:4" s="14" customFormat="1">
      <c r="A150" s="24"/>
      <c r="B150" s="24"/>
      <c r="C150" s="24"/>
      <c r="D150" s="24"/>
    </row>
    <row r="151" spans="1:4" s="14" customFormat="1">
      <c r="A151" s="24"/>
      <c r="B151" s="24"/>
      <c r="C151" s="24"/>
      <c r="D151" s="24"/>
    </row>
    <row r="152" spans="1:4" s="14" customFormat="1">
      <c r="A152" s="24"/>
      <c r="B152" s="24"/>
      <c r="C152" s="24"/>
      <c r="D152" s="24"/>
    </row>
    <row r="153" spans="1:4" s="14" customFormat="1">
      <c r="A153" s="24"/>
      <c r="B153" s="24"/>
      <c r="C153" s="24"/>
      <c r="D153" s="24"/>
    </row>
    <row r="154" spans="1:4" s="14" customFormat="1">
      <c r="A154" s="24"/>
      <c r="B154" s="24"/>
      <c r="C154" s="24"/>
      <c r="D154" s="24"/>
    </row>
    <row r="155" spans="1:4" s="14" customFormat="1">
      <c r="A155" s="24"/>
      <c r="B155" s="24"/>
      <c r="C155" s="24"/>
      <c r="D155" s="24"/>
    </row>
    <row r="156" spans="1:4" s="14" customFormat="1">
      <c r="A156" s="24"/>
      <c r="B156" s="24"/>
      <c r="C156" s="24"/>
      <c r="D156" s="24"/>
    </row>
    <row r="157" spans="1:4" s="14" customFormat="1">
      <c r="A157" s="24"/>
      <c r="B157" s="24"/>
      <c r="C157" s="24"/>
      <c r="D157" s="24"/>
    </row>
    <row r="158" spans="1:4" s="14" customFormat="1">
      <c r="A158" s="24"/>
      <c r="B158" s="24"/>
      <c r="C158" s="24"/>
      <c r="D158" s="24"/>
    </row>
    <row r="159" spans="1:4" s="14" customFormat="1">
      <c r="A159" s="24"/>
      <c r="B159" s="24"/>
      <c r="C159" s="24"/>
      <c r="D159" s="24"/>
    </row>
    <row r="160" spans="1:4" s="14" customFormat="1">
      <c r="A160" s="24"/>
      <c r="B160" s="24"/>
      <c r="C160" s="24"/>
      <c r="D160" s="24"/>
    </row>
    <row r="161" spans="1:4" s="14" customFormat="1">
      <c r="A161" s="24"/>
      <c r="B161" s="24"/>
      <c r="C161" s="24"/>
      <c r="D161" s="24"/>
    </row>
    <row r="162" spans="1:4" s="14" customFormat="1">
      <c r="A162" s="24"/>
      <c r="B162" s="24"/>
      <c r="C162" s="24"/>
      <c r="D162" s="24"/>
    </row>
    <row r="163" spans="1:4" s="14" customFormat="1">
      <c r="A163" s="24"/>
      <c r="B163" s="24"/>
      <c r="C163" s="24"/>
      <c r="D163" s="24"/>
    </row>
    <row r="164" spans="1:4" s="14" customFormat="1">
      <c r="A164" s="24"/>
      <c r="B164" s="24"/>
      <c r="C164" s="24"/>
      <c r="D164" s="24"/>
    </row>
    <row r="165" spans="1:4" s="14" customFormat="1">
      <c r="A165" s="24"/>
      <c r="B165" s="24"/>
      <c r="C165" s="24"/>
      <c r="D165" s="24"/>
    </row>
    <row r="166" spans="1:4" s="14" customFormat="1">
      <c r="A166" s="24"/>
      <c r="B166" s="24"/>
      <c r="C166" s="24"/>
      <c r="D166" s="24"/>
    </row>
    <row r="167" spans="1:4" s="14" customFormat="1">
      <c r="A167" s="24"/>
      <c r="B167" s="24"/>
      <c r="C167" s="24"/>
      <c r="D167" s="24"/>
    </row>
    <row r="168" spans="1:4" s="14" customFormat="1">
      <c r="A168" s="24"/>
      <c r="B168" s="24"/>
      <c r="C168" s="24"/>
      <c r="D168" s="24"/>
    </row>
    <row r="169" spans="1:4" s="14" customFormat="1">
      <c r="A169" s="24"/>
      <c r="B169" s="24"/>
      <c r="C169" s="24"/>
      <c r="D169" s="24"/>
    </row>
    <row r="170" spans="1:4" s="14" customFormat="1">
      <c r="A170" s="24"/>
      <c r="B170" s="24"/>
      <c r="C170" s="24"/>
      <c r="D170" s="24"/>
    </row>
    <row r="171" spans="1:4" s="14" customFormat="1">
      <c r="A171" s="24"/>
      <c r="B171" s="24"/>
      <c r="C171" s="24"/>
      <c r="D171" s="24"/>
    </row>
    <row r="172" spans="1:4" s="14" customFormat="1">
      <c r="A172" s="24"/>
      <c r="B172" s="24"/>
      <c r="C172" s="24"/>
      <c r="D172" s="24"/>
    </row>
    <row r="173" spans="1:4" s="14" customFormat="1">
      <c r="A173" s="24"/>
      <c r="B173" s="24"/>
      <c r="C173" s="24"/>
      <c r="D173" s="24"/>
    </row>
    <row r="174" spans="1:4" s="14" customFormat="1">
      <c r="A174" s="24"/>
      <c r="B174" s="24"/>
      <c r="C174" s="24"/>
      <c r="D174" s="24"/>
    </row>
    <row r="175" spans="1:4" s="14" customFormat="1">
      <c r="A175" s="24"/>
      <c r="B175" s="24"/>
      <c r="C175" s="24"/>
      <c r="D175" s="24"/>
    </row>
    <row r="176" spans="1:4" s="14" customFormat="1">
      <c r="A176" s="24"/>
      <c r="B176" s="24"/>
      <c r="C176" s="24"/>
      <c r="D176" s="24"/>
    </row>
    <row r="177" spans="1:4" s="14" customFormat="1">
      <c r="A177" s="24"/>
      <c r="B177" s="24"/>
      <c r="C177" s="24"/>
      <c r="D177" s="24"/>
    </row>
    <row r="178" spans="1:4" s="14" customFormat="1">
      <c r="A178" s="24"/>
      <c r="B178" s="24"/>
      <c r="C178" s="24"/>
      <c r="D178" s="24"/>
    </row>
    <row r="179" spans="1:4" s="14" customFormat="1">
      <c r="A179" s="24"/>
      <c r="B179" s="24"/>
      <c r="C179" s="24"/>
      <c r="D179" s="24"/>
    </row>
    <row r="180" spans="1:4" s="14" customFormat="1">
      <c r="A180" s="24"/>
      <c r="B180" s="24"/>
      <c r="C180" s="24"/>
      <c r="D180" s="24"/>
    </row>
    <row r="181" spans="1:4" s="14" customFormat="1">
      <c r="A181" s="24"/>
      <c r="B181" s="24"/>
      <c r="C181" s="24"/>
      <c r="D181" s="24"/>
    </row>
    <row r="182" spans="1:4" s="14" customFormat="1">
      <c r="A182" s="24"/>
      <c r="B182" s="24"/>
      <c r="C182" s="24"/>
      <c r="D182" s="24"/>
    </row>
    <row r="183" spans="1:4" s="14" customFormat="1">
      <c r="A183" s="24"/>
      <c r="B183" s="24"/>
      <c r="C183" s="24"/>
      <c r="D183" s="24"/>
    </row>
    <row r="184" spans="1:4" s="14" customFormat="1">
      <c r="A184" s="24"/>
      <c r="B184" s="24"/>
      <c r="C184" s="24"/>
      <c r="D184" s="24"/>
    </row>
    <row r="185" spans="1:4" s="14" customFormat="1">
      <c r="A185" s="24"/>
      <c r="B185" s="24"/>
      <c r="C185" s="24"/>
      <c r="D185" s="24"/>
    </row>
    <row r="186" spans="1:4" s="14" customFormat="1">
      <c r="A186" s="24"/>
      <c r="B186" s="24"/>
      <c r="C186" s="24"/>
      <c r="D186" s="24"/>
    </row>
    <row r="187" spans="1:4" s="14" customFormat="1">
      <c r="A187" s="24"/>
      <c r="B187" s="24"/>
      <c r="C187" s="24"/>
      <c r="D187" s="24"/>
    </row>
    <row r="188" spans="1:4" s="14" customFormat="1">
      <c r="A188" s="24"/>
      <c r="B188" s="24"/>
      <c r="C188" s="24"/>
      <c r="D188" s="24"/>
    </row>
    <row r="189" spans="1:4" s="14" customFormat="1">
      <c r="A189" s="24"/>
      <c r="B189" s="24"/>
      <c r="C189" s="24"/>
      <c r="D189" s="24"/>
    </row>
    <row r="190" spans="1:4" s="14" customFormat="1">
      <c r="A190" s="24"/>
      <c r="B190" s="24"/>
      <c r="C190" s="24"/>
      <c r="D190" s="24"/>
    </row>
    <row r="191" spans="1:4" s="14" customFormat="1">
      <c r="A191" s="24"/>
      <c r="B191" s="24"/>
      <c r="C191" s="24"/>
      <c r="D191" s="24"/>
    </row>
    <row r="192" spans="1:4" s="14" customFormat="1">
      <c r="A192" s="24"/>
      <c r="B192" s="24"/>
      <c r="C192" s="24"/>
      <c r="D192" s="24"/>
    </row>
    <row r="193" spans="1:4" s="14" customFormat="1">
      <c r="A193" s="24"/>
      <c r="B193" s="24"/>
      <c r="C193" s="24"/>
      <c r="D193" s="24"/>
    </row>
    <row r="194" spans="1:4" s="14" customFormat="1">
      <c r="A194" s="24"/>
      <c r="B194" s="24"/>
      <c r="C194" s="24"/>
      <c r="D194" s="24"/>
    </row>
    <row r="195" spans="1:4" s="14" customFormat="1">
      <c r="A195" s="24"/>
      <c r="B195" s="24"/>
      <c r="C195" s="24"/>
      <c r="D195" s="24"/>
    </row>
    <row r="196" spans="1:4" s="14" customFormat="1">
      <c r="A196" s="24"/>
      <c r="B196" s="24"/>
      <c r="C196" s="24"/>
      <c r="D196" s="24"/>
    </row>
    <row r="197" spans="1:4" s="14" customFormat="1">
      <c r="A197" s="24"/>
      <c r="B197" s="24"/>
      <c r="C197" s="24"/>
      <c r="D197" s="24"/>
    </row>
    <row r="198" spans="1:4" s="14" customFormat="1">
      <c r="A198" s="24"/>
      <c r="B198" s="24"/>
      <c r="C198" s="24"/>
      <c r="D198" s="24"/>
    </row>
    <row r="199" spans="1:4" s="14" customFormat="1">
      <c r="A199" s="24"/>
      <c r="B199" s="24"/>
      <c r="C199" s="24"/>
      <c r="D199" s="24"/>
    </row>
    <row r="200" spans="1:4" s="14" customFormat="1">
      <c r="A200" s="24"/>
      <c r="B200" s="24"/>
      <c r="C200" s="24"/>
      <c r="D200" s="24"/>
    </row>
    <row r="201" spans="1:4" s="14" customFormat="1">
      <c r="A201" s="24"/>
      <c r="B201" s="24"/>
      <c r="C201" s="24"/>
      <c r="D201" s="24"/>
    </row>
    <row r="202" spans="1:4" s="14" customFormat="1">
      <c r="A202" s="24"/>
      <c r="B202" s="24"/>
      <c r="C202" s="24"/>
      <c r="D202" s="24"/>
    </row>
    <row r="203" spans="1:4" s="14" customFormat="1">
      <c r="A203" s="24"/>
      <c r="B203" s="24"/>
      <c r="C203" s="24"/>
      <c r="D203" s="24"/>
    </row>
    <row r="204" spans="1:4" s="14" customFormat="1">
      <c r="A204" s="24"/>
      <c r="B204" s="24"/>
      <c r="C204" s="24"/>
      <c r="D204" s="24"/>
    </row>
    <row r="205" spans="1:4" s="14" customFormat="1">
      <c r="A205" s="24"/>
      <c r="B205" s="24"/>
      <c r="C205" s="24"/>
      <c r="D205" s="24"/>
    </row>
    <row r="206" spans="1:4" s="14" customFormat="1">
      <c r="A206" s="24"/>
      <c r="B206" s="24"/>
      <c r="C206" s="24"/>
      <c r="D206" s="24"/>
    </row>
    <row r="207" spans="1:4" s="14" customFormat="1">
      <c r="A207" s="24"/>
      <c r="B207" s="24"/>
      <c r="C207" s="24"/>
      <c r="D207" s="24"/>
    </row>
    <row r="208" spans="1:4" s="14" customFormat="1">
      <c r="A208" s="24"/>
      <c r="B208" s="24"/>
      <c r="C208" s="24"/>
      <c r="D208" s="24"/>
    </row>
    <row r="209" spans="1:4" s="14" customFormat="1">
      <c r="A209" s="24"/>
      <c r="B209" s="24"/>
      <c r="C209" s="24"/>
      <c r="D209" s="24"/>
    </row>
    <row r="210" spans="1:4" s="14" customFormat="1">
      <c r="A210" s="24"/>
      <c r="B210" s="24"/>
      <c r="C210" s="24"/>
      <c r="D210" s="24"/>
    </row>
    <row r="211" spans="1:4" s="14" customFormat="1">
      <c r="A211" s="24"/>
      <c r="B211" s="24"/>
      <c r="C211" s="24"/>
      <c r="D211" s="24"/>
    </row>
    <row r="212" spans="1:4" s="14" customFormat="1">
      <c r="A212" s="24"/>
      <c r="B212" s="24"/>
      <c r="C212" s="24"/>
      <c r="D212" s="24"/>
    </row>
    <row r="213" spans="1:4" s="14" customFormat="1">
      <c r="A213" s="24"/>
      <c r="B213" s="24"/>
      <c r="C213" s="24"/>
      <c r="D213" s="24"/>
    </row>
    <row r="214" spans="1:4" s="14" customFormat="1">
      <c r="A214" s="24"/>
      <c r="B214" s="24"/>
      <c r="C214" s="24"/>
      <c r="D214" s="24"/>
    </row>
    <row r="215" spans="1:4" s="14" customFormat="1">
      <c r="A215" s="24"/>
      <c r="B215" s="24"/>
      <c r="C215" s="24"/>
      <c r="D215" s="24"/>
    </row>
    <row r="216" spans="1:4" s="14" customFormat="1">
      <c r="A216" s="24"/>
      <c r="B216" s="24"/>
      <c r="C216" s="24"/>
      <c r="D216" s="24"/>
    </row>
    <row r="217" spans="1:4" s="14" customFormat="1">
      <c r="A217" s="24"/>
      <c r="B217" s="24"/>
      <c r="C217" s="24"/>
      <c r="D217" s="24"/>
    </row>
    <row r="218" spans="1:4" s="14" customFormat="1">
      <c r="A218" s="24"/>
      <c r="B218" s="24"/>
      <c r="C218" s="24"/>
      <c r="D218" s="24"/>
    </row>
    <row r="219" spans="1:4" s="14" customFormat="1">
      <c r="A219" s="24"/>
      <c r="B219" s="24"/>
      <c r="C219" s="24"/>
      <c r="D219" s="24"/>
    </row>
    <row r="220" spans="1:4" s="14" customFormat="1">
      <c r="A220" s="24"/>
      <c r="B220" s="24"/>
      <c r="C220" s="24"/>
      <c r="D220" s="24"/>
    </row>
    <row r="221" spans="1:4" s="14" customFormat="1">
      <c r="A221" s="24"/>
      <c r="B221" s="24"/>
      <c r="C221" s="24"/>
      <c r="D221" s="24"/>
    </row>
    <row r="222" spans="1:4" s="14" customFormat="1">
      <c r="A222" s="24"/>
      <c r="B222" s="24"/>
      <c r="C222" s="24"/>
      <c r="D222" s="24"/>
    </row>
    <row r="223" spans="1:4" s="14" customFormat="1">
      <c r="A223" s="24"/>
      <c r="B223" s="24"/>
      <c r="C223" s="24"/>
      <c r="D223" s="24"/>
    </row>
    <row r="224" spans="1:4" s="14" customFormat="1">
      <c r="A224" s="24"/>
      <c r="B224" s="24"/>
      <c r="C224" s="24"/>
      <c r="D224" s="24"/>
    </row>
    <row r="225" spans="1:4" s="14" customFormat="1">
      <c r="A225" s="24"/>
      <c r="B225" s="24"/>
      <c r="C225" s="24"/>
      <c r="D225" s="24"/>
    </row>
    <row r="226" spans="1:4" s="14" customFormat="1">
      <c r="A226" s="24"/>
      <c r="B226" s="24"/>
      <c r="C226" s="24"/>
      <c r="D226" s="24"/>
    </row>
    <row r="227" spans="1:4" s="14" customFormat="1">
      <c r="A227" s="24"/>
      <c r="B227" s="24"/>
      <c r="C227" s="24"/>
      <c r="D227" s="24"/>
    </row>
    <row r="228" spans="1:4" s="14" customFormat="1">
      <c r="A228" s="24"/>
      <c r="B228" s="24"/>
      <c r="C228" s="24"/>
      <c r="D228" s="24"/>
    </row>
    <row r="229" spans="1:4" s="14" customFormat="1">
      <c r="A229" s="24"/>
      <c r="B229" s="24"/>
      <c r="C229" s="24"/>
      <c r="D229" s="24"/>
    </row>
    <row r="230" spans="1:4" s="14" customFormat="1">
      <c r="A230" s="24"/>
      <c r="B230" s="24"/>
      <c r="C230" s="24"/>
      <c r="D230" s="24"/>
    </row>
    <row r="231" spans="1:4" s="14" customFormat="1">
      <c r="A231" s="24"/>
      <c r="B231" s="24"/>
      <c r="C231" s="24"/>
      <c r="D231" s="24"/>
    </row>
    <row r="232" spans="1:4" s="14" customFormat="1">
      <c r="A232" s="24"/>
      <c r="B232" s="24"/>
      <c r="C232" s="24"/>
      <c r="D232" s="24"/>
    </row>
    <row r="233" spans="1:4" s="14" customFormat="1">
      <c r="A233" s="24"/>
      <c r="B233" s="24"/>
      <c r="C233" s="24"/>
      <c r="D233" s="24"/>
    </row>
    <row r="234" spans="1:4" s="14" customFormat="1">
      <c r="A234" s="24"/>
      <c r="B234" s="24"/>
      <c r="C234" s="24"/>
      <c r="D234" s="24"/>
    </row>
    <row r="235" spans="1:4" s="14" customFormat="1">
      <c r="A235" s="24"/>
      <c r="B235" s="24"/>
      <c r="C235" s="24"/>
      <c r="D235" s="24"/>
    </row>
    <row r="236" spans="1:4" s="14" customFormat="1">
      <c r="A236" s="24"/>
      <c r="B236" s="24"/>
      <c r="C236" s="24"/>
      <c r="D236" s="24"/>
    </row>
    <row r="237" spans="1:4" s="14" customFormat="1">
      <c r="A237" s="24"/>
      <c r="B237" s="24"/>
      <c r="C237" s="24"/>
      <c r="D237" s="24"/>
    </row>
    <row r="238" spans="1:4" s="14" customFormat="1">
      <c r="A238" s="24"/>
      <c r="B238" s="24"/>
      <c r="C238" s="24"/>
      <c r="D238" s="24"/>
    </row>
    <row r="239" spans="1:4" s="14" customFormat="1">
      <c r="A239" s="24"/>
      <c r="B239" s="24"/>
      <c r="C239" s="24"/>
      <c r="D239" s="24"/>
    </row>
    <row r="240" spans="1:4" s="14" customFormat="1">
      <c r="A240" s="24"/>
      <c r="B240" s="24"/>
      <c r="C240" s="24"/>
      <c r="D240" s="24"/>
    </row>
    <row r="241" spans="1:4" s="14" customFormat="1">
      <c r="A241" s="24"/>
      <c r="B241" s="24"/>
      <c r="C241" s="24"/>
      <c r="D241" s="24"/>
    </row>
    <row r="242" spans="1:4" s="14" customFormat="1">
      <c r="A242" s="24"/>
      <c r="B242" s="24"/>
      <c r="C242" s="24"/>
      <c r="D242" s="24"/>
    </row>
    <row r="243" spans="1:4" s="14" customFormat="1">
      <c r="A243" s="24"/>
      <c r="B243" s="24"/>
      <c r="C243" s="24"/>
      <c r="D243" s="24"/>
    </row>
    <row r="244" spans="1:4" s="14" customFormat="1">
      <c r="A244" s="24"/>
      <c r="B244" s="24"/>
      <c r="C244" s="24"/>
      <c r="D244" s="24"/>
    </row>
    <row r="245" spans="1:4" s="14" customFormat="1">
      <c r="A245" s="24"/>
      <c r="B245" s="24"/>
      <c r="C245" s="24"/>
      <c r="D245" s="24"/>
    </row>
    <row r="246" spans="1:4" s="14" customFormat="1">
      <c r="A246" s="24"/>
      <c r="B246" s="24"/>
      <c r="C246" s="24"/>
      <c r="D246" s="24"/>
    </row>
    <row r="247" spans="1:4" s="14" customFormat="1">
      <c r="A247" s="24"/>
      <c r="B247" s="24"/>
      <c r="C247" s="24"/>
      <c r="D247" s="24"/>
    </row>
    <row r="248" spans="1:4" s="14" customFormat="1">
      <c r="A248" s="24"/>
      <c r="B248" s="24"/>
      <c r="C248" s="24"/>
      <c r="D248" s="24"/>
    </row>
    <row r="249" spans="1:4" s="14" customFormat="1">
      <c r="A249" s="24"/>
      <c r="B249" s="24"/>
      <c r="C249" s="24"/>
      <c r="D249" s="24"/>
    </row>
    <row r="250" spans="1:4" s="14" customFormat="1">
      <c r="A250" s="24"/>
      <c r="B250" s="24"/>
      <c r="C250" s="24"/>
      <c r="D250" s="24"/>
    </row>
    <row r="251" spans="1:4" s="14" customFormat="1">
      <c r="A251" s="24"/>
      <c r="B251" s="24"/>
      <c r="C251" s="24"/>
      <c r="D251" s="24"/>
    </row>
    <row r="252" spans="1:4" s="14" customFormat="1">
      <c r="A252" s="24"/>
      <c r="B252" s="24"/>
      <c r="C252" s="24"/>
      <c r="D252" s="24"/>
    </row>
    <row r="253" spans="1:4" s="14" customFormat="1">
      <c r="A253" s="24"/>
      <c r="B253" s="24"/>
      <c r="C253" s="24"/>
      <c r="D253" s="24"/>
    </row>
    <row r="254" spans="1:4" s="14" customFormat="1">
      <c r="A254" s="24"/>
      <c r="B254" s="24"/>
      <c r="C254" s="24"/>
      <c r="D254" s="24"/>
    </row>
    <row r="255" spans="1:4" s="14" customFormat="1">
      <c r="A255" s="24"/>
      <c r="B255" s="24"/>
      <c r="C255" s="24"/>
      <c r="D255" s="24"/>
    </row>
    <row r="256" spans="1:4" s="14" customFormat="1">
      <c r="A256" s="24"/>
      <c r="B256" s="24"/>
      <c r="C256" s="24"/>
      <c r="D256" s="24"/>
    </row>
    <row r="257" spans="1:4" s="14" customFormat="1">
      <c r="A257" s="24"/>
      <c r="B257" s="24"/>
      <c r="C257" s="24"/>
      <c r="D257" s="24"/>
    </row>
    <row r="258" spans="1:4" s="14" customFormat="1">
      <c r="A258" s="24"/>
      <c r="B258" s="24"/>
      <c r="C258" s="24"/>
      <c r="D258" s="24"/>
    </row>
    <row r="259" spans="1:4" s="14" customFormat="1">
      <c r="A259" s="24"/>
      <c r="B259" s="24"/>
      <c r="C259" s="24"/>
      <c r="D259" s="24"/>
    </row>
    <row r="260" spans="1:4" s="14" customFormat="1">
      <c r="A260" s="24"/>
      <c r="B260" s="24"/>
      <c r="C260" s="24"/>
      <c r="D260" s="24"/>
    </row>
    <row r="261" spans="1:4" s="14" customFormat="1">
      <c r="A261" s="24"/>
      <c r="B261" s="24"/>
      <c r="C261" s="24"/>
      <c r="D261" s="24"/>
    </row>
    <row r="262" spans="1:4" s="14" customFormat="1">
      <c r="A262" s="24"/>
      <c r="B262" s="24"/>
      <c r="C262" s="24"/>
      <c r="D262" s="24"/>
    </row>
    <row r="263" spans="1:4" s="14" customFormat="1">
      <c r="A263" s="24"/>
      <c r="B263" s="24"/>
      <c r="C263" s="24"/>
      <c r="D263" s="24"/>
    </row>
    <row r="264" spans="1:4" s="14" customFormat="1">
      <c r="A264" s="24"/>
      <c r="B264" s="24"/>
      <c r="C264" s="24"/>
      <c r="D264" s="24"/>
    </row>
    <row r="265" spans="1:4" s="14" customFormat="1">
      <c r="A265" s="24"/>
      <c r="B265" s="24"/>
      <c r="C265" s="24"/>
      <c r="D265" s="24"/>
    </row>
    <row r="266" spans="1:4" s="14" customFormat="1">
      <c r="A266" s="24"/>
      <c r="B266" s="24"/>
      <c r="C266" s="24"/>
      <c r="D266" s="24"/>
    </row>
    <row r="267" spans="1:4" s="14" customFormat="1">
      <c r="A267" s="24"/>
      <c r="B267" s="24"/>
      <c r="C267" s="24"/>
      <c r="D267" s="24"/>
    </row>
    <row r="268" spans="1:4" s="14" customFormat="1">
      <c r="A268" s="24"/>
      <c r="B268" s="24"/>
      <c r="C268" s="24"/>
      <c r="D268" s="24"/>
    </row>
    <row r="269" spans="1:4" s="14" customFormat="1">
      <c r="A269" s="24"/>
      <c r="B269" s="24"/>
      <c r="C269" s="24"/>
      <c r="D269" s="24"/>
    </row>
    <row r="270" spans="1:4" s="14" customFormat="1">
      <c r="A270" s="24"/>
      <c r="B270" s="24"/>
      <c r="C270" s="24"/>
      <c r="D270" s="24"/>
    </row>
    <row r="271" spans="1:4" s="14" customFormat="1">
      <c r="A271" s="24"/>
      <c r="B271" s="24"/>
      <c r="C271" s="24"/>
      <c r="D271" s="24"/>
    </row>
    <row r="272" spans="1:4" s="14" customFormat="1">
      <c r="A272" s="24"/>
      <c r="B272" s="24"/>
      <c r="C272" s="24"/>
      <c r="D272" s="24"/>
    </row>
    <row r="273" spans="1:4" s="14" customFormat="1">
      <c r="A273" s="24"/>
      <c r="B273" s="24"/>
      <c r="C273" s="24"/>
      <c r="D273" s="24"/>
    </row>
    <row r="274" spans="1:4" s="14" customFormat="1">
      <c r="A274" s="24"/>
      <c r="B274" s="24"/>
      <c r="C274" s="24"/>
      <c r="D274" s="24"/>
    </row>
    <row r="275" spans="1:4" s="14" customFormat="1">
      <c r="A275" s="24"/>
      <c r="B275" s="24"/>
      <c r="C275" s="24"/>
      <c r="D275" s="24"/>
    </row>
    <row r="276" spans="1:4" s="14" customFormat="1">
      <c r="A276" s="24"/>
      <c r="B276" s="24"/>
      <c r="C276" s="24"/>
      <c r="D276" s="24"/>
    </row>
    <row r="277" spans="1:4" s="14" customFormat="1">
      <c r="A277" s="24"/>
      <c r="B277" s="24"/>
      <c r="C277" s="24"/>
      <c r="D277" s="24"/>
    </row>
    <row r="278" spans="1:4" s="14" customFormat="1">
      <c r="A278" s="24"/>
      <c r="B278" s="24"/>
      <c r="C278" s="24"/>
      <c r="D278" s="24"/>
    </row>
    <row r="279" spans="1:4" s="14" customFormat="1">
      <c r="A279" s="24"/>
      <c r="B279" s="24"/>
      <c r="C279" s="24"/>
      <c r="D279" s="24"/>
    </row>
    <row r="280" spans="1:4" s="14" customFormat="1">
      <c r="A280" s="24"/>
      <c r="B280" s="24"/>
      <c r="C280" s="24"/>
      <c r="D280" s="24"/>
    </row>
    <row r="281" spans="1:4" s="14" customFormat="1">
      <c r="A281" s="24"/>
      <c r="B281" s="24"/>
      <c r="C281" s="24"/>
      <c r="D281" s="24"/>
    </row>
    <row r="282" spans="1:4" s="14" customFormat="1">
      <c r="A282" s="24"/>
      <c r="B282" s="24"/>
      <c r="C282" s="24"/>
      <c r="D282" s="24"/>
    </row>
    <row r="283" spans="1:4" s="14" customFormat="1">
      <c r="A283" s="24"/>
      <c r="B283" s="24"/>
      <c r="C283" s="24"/>
      <c r="D283" s="24"/>
    </row>
    <row r="284" spans="1:4" s="14" customFormat="1">
      <c r="A284" s="24"/>
      <c r="B284" s="24"/>
      <c r="C284" s="24"/>
      <c r="D284" s="24"/>
    </row>
    <row r="285" spans="1:4" s="14" customFormat="1">
      <c r="A285" s="24"/>
      <c r="B285" s="24"/>
      <c r="C285" s="24"/>
      <c r="D285" s="24"/>
    </row>
    <row r="286" spans="1:4" s="14" customFormat="1">
      <c r="A286" s="24"/>
      <c r="B286" s="24"/>
      <c r="C286" s="24"/>
      <c r="D286" s="24"/>
    </row>
    <row r="287" spans="1:4" s="14" customFormat="1">
      <c r="A287" s="24"/>
      <c r="B287" s="24"/>
      <c r="C287" s="24"/>
      <c r="D287" s="24"/>
    </row>
    <row r="288" spans="1:4" s="14" customFormat="1">
      <c r="A288" s="24"/>
      <c r="B288" s="24"/>
      <c r="C288" s="24"/>
      <c r="D288" s="24"/>
    </row>
    <row r="289" spans="1:4" s="14" customFormat="1">
      <c r="A289" s="24"/>
      <c r="B289" s="24"/>
      <c r="C289" s="24"/>
      <c r="D289" s="24"/>
    </row>
    <row r="290" spans="1:4" s="14" customFormat="1">
      <c r="A290" s="24"/>
      <c r="B290" s="24"/>
      <c r="C290" s="24"/>
      <c r="D290" s="24"/>
    </row>
    <row r="291" spans="1:4" s="14" customFormat="1">
      <c r="A291" s="24"/>
      <c r="B291" s="24"/>
      <c r="C291" s="24"/>
      <c r="D291" s="24"/>
    </row>
    <row r="292" spans="1:4" s="14" customFormat="1">
      <c r="A292" s="24"/>
      <c r="B292" s="24"/>
      <c r="C292" s="24"/>
      <c r="D292" s="24"/>
    </row>
    <row r="293" spans="1:4" s="14" customFormat="1">
      <c r="A293" s="24"/>
      <c r="B293" s="24"/>
      <c r="C293" s="24"/>
      <c r="D293" s="24"/>
    </row>
    <row r="294" spans="1:4" s="14" customFormat="1">
      <c r="A294" s="24"/>
      <c r="B294" s="24"/>
      <c r="C294" s="24"/>
      <c r="D294" s="24"/>
    </row>
    <row r="295" spans="1:4" s="14" customFormat="1">
      <c r="A295" s="24"/>
      <c r="B295" s="24"/>
      <c r="C295" s="24"/>
      <c r="D295" s="24"/>
    </row>
    <row r="296" spans="1:4" s="14" customFormat="1">
      <c r="A296" s="24"/>
      <c r="B296" s="24"/>
      <c r="C296" s="24"/>
      <c r="D296" s="24"/>
    </row>
    <row r="297" spans="1:4" s="14" customFormat="1">
      <c r="A297" s="24"/>
      <c r="B297" s="24"/>
      <c r="C297" s="24"/>
      <c r="D297" s="24"/>
    </row>
    <row r="298" spans="1:4" s="14" customFormat="1">
      <c r="A298" s="24"/>
      <c r="B298" s="24"/>
      <c r="C298" s="24"/>
      <c r="D298" s="24"/>
    </row>
    <row r="299" spans="1:4" s="14" customFormat="1">
      <c r="A299" s="24"/>
      <c r="B299" s="24"/>
      <c r="C299" s="24"/>
      <c r="D299" s="24"/>
    </row>
    <row r="300" spans="1:4" s="14" customFormat="1">
      <c r="A300" s="24"/>
      <c r="B300" s="24"/>
      <c r="C300" s="24"/>
      <c r="D300" s="24"/>
    </row>
    <row r="301" spans="1:4" s="14" customFormat="1">
      <c r="A301" s="24"/>
      <c r="B301" s="24"/>
      <c r="C301" s="24"/>
      <c r="D301" s="24"/>
    </row>
    <row r="302" spans="1:4" s="14" customFormat="1">
      <c r="A302" s="24"/>
      <c r="B302" s="24"/>
      <c r="C302" s="24"/>
      <c r="D302" s="24"/>
    </row>
    <row r="303" spans="1:4" s="14" customFormat="1">
      <c r="A303" s="24"/>
      <c r="B303" s="24"/>
      <c r="C303" s="24"/>
      <c r="D303" s="24"/>
    </row>
    <row r="304" spans="1:4" s="14" customFormat="1">
      <c r="A304" s="24"/>
      <c r="B304" s="24"/>
      <c r="C304" s="24"/>
      <c r="D304" s="24"/>
    </row>
    <row r="305" spans="1:4" s="14" customFormat="1">
      <c r="A305" s="24"/>
      <c r="B305" s="24"/>
      <c r="C305" s="24"/>
      <c r="D305" s="24"/>
    </row>
    <row r="306" spans="1:4" s="14" customFormat="1">
      <c r="A306" s="24"/>
      <c r="B306" s="24"/>
      <c r="C306" s="24"/>
      <c r="D306" s="24"/>
    </row>
    <row r="307" spans="1:4" s="14" customFormat="1">
      <c r="A307" s="24"/>
      <c r="B307" s="24"/>
      <c r="C307" s="24"/>
      <c r="D307" s="24"/>
    </row>
    <row r="308" spans="1:4" s="14" customFormat="1">
      <c r="A308" s="24"/>
      <c r="B308" s="24"/>
      <c r="C308" s="24"/>
      <c r="D308" s="24"/>
    </row>
    <row r="309" spans="1:4" s="14" customFormat="1">
      <c r="A309" s="24"/>
      <c r="B309" s="24"/>
      <c r="C309" s="24"/>
      <c r="D309" s="24"/>
    </row>
    <row r="310" spans="1:4" s="14" customFormat="1">
      <c r="A310" s="24"/>
      <c r="B310" s="24"/>
      <c r="C310" s="24"/>
      <c r="D310" s="24"/>
    </row>
    <row r="311" spans="1:4" s="14" customFormat="1">
      <c r="A311" s="24"/>
      <c r="B311" s="24"/>
      <c r="C311" s="24"/>
      <c r="D311" s="24"/>
    </row>
    <row r="312" spans="1:4" s="14" customFormat="1">
      <c r="A312" s="24"/>
      <c r="B312" s="24"/>
      <c r="C312" s="24"/>
      <c r="D312" s="24"/>
    </row>
    <row r="313" spans="1:4" s="14" customFormat="1">
      <c r="A313" s="24"/>
      <c r="B313" s="24"/>
      <c r="C313" s="24"/>
      <c r="D313" s="24"/>
    </row>
    <row r="314" spans="1:4" s="14" customFormat="1">
      <c r="A314" s="24"/>
      <c r="B314" s="24"/>
      <c r="C314" s="24"/>
      <c r="D314" s="24"/>
    </row>
    <row r="315" spans="1:4" s="14" customFormat="1">
      <c r="A315" s="24"/>
      <c r="B315" s="24"/>
      <c r="C315" s="24"/>
      <c r="D315" s="24"/>
    </row>
    <row r="316" spans="1:4" s="14" customFormat="1">
      <c r="A316" s="24"/>
      <c r="B316" s="24"/>
      <c r="C316" s="24"/>
      <c r="D316" s="24"/>
    </row>
    <row r="317" spans="1:4" s="14" customFormat="1">
      <c r="A317" s="24"/>
      <c r="B317" s="24"/>
      <c r="C317" s="24"/>
      <c r="D317" s="24"/>
    </row>
    <row r="318" spans="1:4" s="14" customFormat="1">
      <c r="A318" s="24"/>
      <c r="B318" s="24"/>
      <c r="C318" s="24"/>
      <c r="D318" s="24"/>
    </row>
    <row r="319" spans="1:4" s="14" customFormat="1">
      <c r="A319" s="24"/>
      <c r="B319" s="24"/>
      <c r="C319" s="24"/>
      <c r="D319" s="24"/>
    </row>
    <row r="320" spans="1:4" s="14" customFormat="1">
      <c r="A320" s="24"/>
      <c r="B320" s="24"/>
      <c r="C320" s="24"/>
      <c r="D320" s="24"/>
    </row>
    <row r="321" spans="1:4" s="14" customFormat="1">
      <c r="A321" s="24"/>
      <c r="B321" s="24"/>
      <c r="C321" s="24"/>
      <c r="D321" s="24"/>
    </row>
    <row r="322" spans="1:4" s="14" customFormat="1">
      <c r="A322" s="24"/>
      <c r="B322" s="24"/>
      <c r="C322" s="24"/>
      <c r="D322" s="24"/>
    </row>
    <row r="323" spans="1:4" s="14" customFormat="1">
      <c r="A323" s="24"/>
      <c r="B323" s="24"/>
      <c r="C323" s="24"/>
      <c r="D323" s="24"/>
    </row>
    <row r="324" spans="1:4" s="14" customFormat="1">
      <c r="A324" s="24"/>
      <c r="B324" s="24"/>
      <c r="C324" s="24"/>
      <c r="D324" s="24"/>
    </row>
    <row r="325" spans="1:4" s="14" customFormat="1">
      <c r="A325" s="24"/>
      <c r="B325" s="24"/>
      <c r="C325" s="24"/>
      <c r="D325" s="24"/>
    </row>
    <row r="326" spans="1:4" s="14" customFormat="1">
      <c r="A326" s="24"/>
      <c r="B326" s="24"/>
      <c r="C326" s="24"/>
      <c r="D326" s="24"/>
    </row>
    <row r="327" spans="1:4" s="14" customFormat="1">
      <c r="A327" s="24"/>
      <c r="B327" s="24"/>
      <c r="C327" s="24"/>
      <c r="D327" s="24"/>
    </row>
    <row r="328" spans="1:4" s="14" customFormat="1">
      <c r="A328" s="24"/>
      <c r="B328" s="24"/>
      <c r="C328" s="24"/>
      <c r="D328" s="24"/>
    </row>
    <row r="329" spans="1:4" s="14" customFormat="1">
      <c r="A329" s="24"/>
      <c r="B329" s="24"/>
      <c r="C329" s="24"/>
      <c r="D329" s="24"/>
    </row>
    <row r="330" spans="1:4" s="14" customFormat="1">
      <c r="A330" s="24"/>
      <c r="B330" s="24"/>
      <c r="C330" s="24"/>
      <c r="D330" s="24"/>
    </row>
    <row r="331" spans="1:4" s="14" customFormat="1">
      <c r="A331" s="24"/>
      <c r="B331" s="24"/>
      <c r="C331" s="24"/>
      <c r="D331" s="24"/>
    </row>
    <row r="332" spans="1:4" s="14" customFormat="1">
      <c r="A332" s="24"/>
      <c r="B332" s="24"/>
      <c r="C332" s="24"/>
      <c r="D332" s="24"/>
    </row>
    <row r="333" spans="1:4" s="14" customFormat="1">
      <c r="A333" s="24"/>
      <c r="B333" s="24"/>
      <c r="C333" s="24"/>
      <c r="D333" s="24"/>
    </row>
    <row r="334" spans="1:4" s="14" customFormat="1">
      <c r="A334" s="24"/>
      <c r="B334" s="24"/>
      <c r="C334" s="24"/>
      <c r="D334" s="24"/>
    </row>
    <row r="335" spans="1:4" s="14" customFormat="1">
      <c r="A335" s="24"/>
      <c r="B335" s="24"/>
      <c r="C335" s="24"/>
      <c r="D335" s="24"/>
    </row>
    <row r="336" spans="1:4" s="14" customFormat="1">
      <c r="A336" s="24"/>
      <c r="B336" s="24"/>
      <c r="C336" s="24"/>
      <c r="D336" s="24"/>
    </row>
    <row r="337" spans="1:4" s="14" customFormat="1">
      <c r="A337" s="24"/>
      <c r="B337" s="24"/>
      <c r="C337" s="24"/>
      <c r="D337" s="24"/>
    </row>
    <row r="338" spans="1:4" s="14" customFormat="1">
      <c r="A338" s="24"/>
      <c r="B338" s="24"/>
      <c r="C338" s="24"/>
      <c r="D338" s="24"/>
    </row>
    <row r="339" spans="1:4" s="14" customFormat="1">
      <c r="A339" s="24"/>
      <c r="B339" s="24"/>
      <c r="C339" s="24"/>
      <c r="D339" s="24"/>
    </row>
    <row r="340" spans="1:4" s="14" customFormat="1">
      <c r="A340" s="24"/>
      <c r="B340" s="24"/>
      <c r="C340" s="24"/>
      <c r="D340" s="24"/>
    </row>
    <row r="341" spans="1:4" s="14" customFormat="1">
      <c r="A341" s="24"/>
      <c r="B341" s="24"/>
      <c r="C341" s="24"/>
      <c r="D341" s="24"/>
    </row>
    <row r="342" spans="1:4" s="14" customFormat="1">
      <c r="A342" s="24"/>
      <c r="B342" s="24"/>
      <c r="C342" s="24"/>
      <c r="D342" s="24"/>
    </row>
    <row r="343" spans="1:4" s="14" customFormat="1">
      <c r="A343" s="24"/>
      <c r="B343" s="24"/>
      <c r="C343" s="24"/>
      <c r="D343" s="24"/>
    </row>
    <row r="344" spans="1:4" s="14" customFormat="1">
      <c r="A344" s="24"/>
      <c r="B344" s="24"/>
      <c r="C344" s="24"/>
      <c r="D344" s="24"/>
    </row>
    <row r="345" spans="1:4" s="14" customFormat="1">
      <c r="A345" s="24"/>
      <c r="B345" s="24"/>
      <c r="C345" s="24"/>
      <c r="D345" s="24"/>
    </row>
    <row r="346" spans="1:4" s="14" customFormat="1">
      <c r="A346" s="24"/>
      <c r="B346" s="24"/>
      <c r="C346" s="24"/>
      <c r="D346" s="24"/>
    </row>
    <row r="347" spans="1:4" s="14" customFormat="1">
      <c r="A347" s="24"/>
      <c r="B347" s="24"/>
      <c r="C347" s="24"/>
      <c r="D347" s="24"/>
    </row>
    <row r="348" spans="1:4" s="14" customFormat="1">
      <c r="A348" s="24"/>
      <c r="B348" s="24"/>
      <c r="C348" s="24"/>
      <c r="D348" s="24"/>
    </row>
    <row r="349" spans="1:4" s="14" customFormat="1">
      <c r="A349" s="24"/>
      <c r="B349" s="24"/>
      <c r="C349" s="24"/>
      <c r="D349" s="24"/>
    </row>
    <row r="350" spans="1:4" s="14" customFormat="1">
      <c r="A350" s="24"/>
      <c r="B350" s="24"/>
      <c r="C350" s="24"/>
      <c r="D350" s="24"/>
    </row>
    <row r="351" spans="1:4" s="14" customFormat="1">
      <c r="A351" s="24"/>
      <c r="B351" s="24"/>
      <c r="C351" s="24"/>
      <c r="D351" s="24"/>
    </row>
    <row r="352" spans="1:4" s="14" customFormat="1">
      <c r="A352" s="24"/>
      <c r="B352" s="24"/>
      <c r="C352" s="24"/>
      <c r="D352" s="24"/>
    </row>
    <row r="353" spans="1:4" s="14" customFormat="1">
      <c r="A353" s="24"/>
      <c r="B353" s="24"/>
      <c r="C353" s="24"/>
      <c r="D353" s="24"/>
    </row>
    <row r="354" spans="1:4" s="14" customFormat="1">
      <c r="A354" s="24"/>
      <c r="B354" s="24"/>
      <c r="C354" s="24"/>
      <c r="D354" s="24"/>
    </row>
    <row r="355" spans="1:4" s="14" customFormat="1">
      <c r="A355" s="24"/>
      <c r="B355" s="24"/>
      <c r="C355" s="24"/>
      <c r="D355" s="24"/>
    </row>
    <row r="356" spans="1:4" s="14" customFormat="1">
      <c r="A356" s="24"/>
      <c r="B356" s="24"/>
      <c r="C356" s="24"/>
      <c r="D356" s="24"/>
    </row>
    <row r="357" spans="1:4" s="14" customFormat="1">
      <c r="A357" s="24"/>
      <c r="B357" s="24"/>
      <c r="C357" s="24"/>
      <c r="D357" s="24"/>
    </row>
    <row r="358" spans="1:4" s="14" customFormat="1">
      <c r="A358" s="24"/>
      <c r="B358" s="24"/>
      <c r="C358" s="24"/>
      <c r="D358" s="24"/>
    </row>
    <row r="359" spans="1:4" s="14" customFormat="1">
      <c r="A359" s="24"/>
      <c r="B359" s="24"/>
      <c r="C359" s="24"/>
      <c r="D359" s="24"/>
    </row>
    <row r="360" spans="1:4" s="14" customFormat="1">
      <c r="A360" s="24"/>
      <c r="B360" s="24"/>
      <c r="C360" s="24"/>
      <c r="D360" s="24"/>
    </row>
    <row r="361" spans="1:4" s="14" customFormat="1">
      <c r="A361" s="24"/>
      <c r="B361" s="24"/>
      <c r="C361" s="24"/>
      <c r="D361" s="24"/>
    </row>
    <row r="362" spans="1:4" s="14" customFormat="1">
      <c r="A362" s="24"/>
      <c r="B362" s="24"/>
      <c r="C362" s="24"/>
      <c r="D362" s="24"/>
    </row>
    <row r="363" spans="1:4" s="14" customFormat="1">
      <c r="A363" s="24"/>
      <c r="B363" s="24"/>
      <c r="C363" s="24"/>
      <c r="D363" s="24"/>
    </row>
    <row r="364" spans="1:4" s="14" customFormat="1">
      <c r="A364" s="24"/>
      <c r="B364" s="24"/>
      <c r="C364" s="24"/>
      <c r="D364" s="24"/>
    </row>
    <row r="365" spans="1:4" s="14" customFormat="1">
      <c r="A365" s="24"/>
      <c r="B365" s="24"/>
      <c r="C365" s="24"/>
      <c r="D365" s="24"/>
    </row>
    <row r="366" spans="1:4" s="14" customFormat="1">
      <c r="A366" s="24"/>
      <c r="B366" s="24"/>
      <c r="C366" s="24"/>
      <c r="D366" s="24"/>
    </row>
    <row r="367" spans="1:4" s="14" customFormat="1">
      <c r="A367" s="24"/>
      <c r="B367" s="24"/>
      <c r="C367" s="24"/>
      <c r="D367" s="24"/>
    </row>
    <row r="368" spans="1:4" s="14" customFormat="1">
      <c r="A368" s="24"/>
      <c r="B368" s="24"/>
      <c r="C368" s="24"/>
      <c r="D368" s="24"/>
    </row>
    <row r="369" spans="1:4" s="14" customFormat="1">
      <c r="A369" s="24"/>
      <c r="B369" s="24"/>
      <c r="C369" s="24"/>
      <c r="D369" s="24"/>
    </row>
    <row r="370" spans="1:4" s="14" customFormat="1">
      <c r="A370" s="24"/>
      <c r="B370" s="24"/>
      <c r="C370" s="24"/>
      <c r="D370" s="24"/>
    </row>
    <row r="371" spans="1:4" s="14" customFormat="1">
      <c r="A371" s="24"/>
      <c r="B371" s="24"/>
      <c r="C371" s="24"/>
      <c r="D371" s="24"/>
    </row>
    <row r="372" spans="1:4" s="14" customFormat="1">
      <c r="A372" s="24"/>
      <c r="B372" s="24"/>
      <c r="C372" s="24"/>
      <c r="D372" s="24"/>
    </row>
    <row r="373" spans="1:4" s="14" customFormat="1">
      <c r="A373" s="24"/>
      <c r="B373" s="24"/>
      <c r="C373" s="24"/>
      <c r="D373" s="24"/>
    </row>
    <row r="374" spans="1:4" s="14" customFormat="1">
      <c r="A374" s="24"/>
      <c r="B374" s="24"/>
      <c r="C374" s="24"/>
      <c r="D374" s="24"/>
    </row>
    <row r="375" spans="1:4" s="14" customFormat="1">
      <c r="A375" s="24"/>
      <c r="B375" s="24"/>
      <c r="C375" s="24"/>
      <c r="D375" s="24"/>
    </row>
    <row r="376" spans="1:4" s="14" customFormat="1">
      <c r="A376" s="24"/>
      <c r="B376" s="24"/>
      <c r="C376" s="24"/>
      <c r="D376" s="24"/>
    </row>
    <row r="377" spans="1:4" s="14" customFormat="1">
      <c r="A377" s="24"/>
      <c r="B377" s="24"/>
      <c r="C377" s="24"/>
      <c r="D377" s="24"/>
    </row>
    <row r="378" spans="1:4" s="14" customFormat="1">
      <c r="A378" s="24"/>
      <c r="B378" s="24"/>
      <c r="C378" s="24"/>
      <c r="D378" s="24"/>
    </row>
    <row r="379" spans="1:4" s="14" customFormat="1">
      <c r="A379" s="24"/>
      <c r="B379" s="24"/>
      <c r="C379" s="24"/>
      <c r="D379" s="24"/>
    </row>
    <row r="380" spans="1:4" s="14" customFormat="1">
      <c r="A380" s="24"/>
      <c r="B380" s="24"/>
      <c r="C380" s="24"/>
      <c r="D380" s="24"/>
    </row>
    <row r="381" spans="1:4" s="14" customFormat="1">
      <c r="A381" s="24"/>
      <c r="B381" s="24"/>
      <c r="C381" s="24"/>
      <c r="D381" s="24"/>
    </row>
    <row r="382" spans="1:4" s="14" customFormat="1">
      <c r="A382" s="24"/>
      <c r="B382" s="24"/>
      <c r="C382" s="24"/>
      <c r="D382" s="24"/>
    </row>
    <row r="383" spans="1:4" s="14" customFormat="1">
      <c r="A383" s="24"/>
      <c r="B383" s="24"/>
      <c r="C383" s="24"/>
      <c r="D383" s="24"/>
    </row>
    <row r="384" spans="1:4" s="14" customFormat="1">
      <c r="A384" s="24"/>
      <c r="B384" s="24"/>
      <c r="C384" s="24"/>
      <c r="D384" s="24"/>
    </row>
    <row r="385" spans="1:4" s="14" customFormat="1">
      <c r="A385" s="24"/>
      <c r="B385" s="24"/>
      <c r="C385" s="24"/>
      <c r="D385" s="24"/>
    </row>
    <row r="386" spans="1:4" s="14" customFormat="1">
      <c r="A386" s="24"/>
      <c r="B386" s="24"/>
      <c r="C386" s="24"/>
      <c r="D386" s="24"/>
    </row>
    <row r="387" spans="1:4" s="14" customFormat="1">
      <c r="A387" s="24"/>
      <c r="B387" s="24"/>
      <c r="C387" s="24"/>
      <c r="D387" s="24"/>
    </row>
    <row r="388" spans="1:4" s="14" customFormat="1">
      <c r="A388" s="24"/>
      <c r="B388" s="24"/>
      <c r="C388" s="24"/>
      <c r="D388" s="24"/>
    </row>
    <row r="389" spans="1:4" s="14" customFormat="1">
      <c r="A389" s="24"/>
      <c r="B389" s="24"/>
      <c r="C389" s="24"/>
      <c r="D389" s="24"/>
    </row>
    <row r="390" spans="1:4" s="14" customFormat="1">
      <c r="A390" s="24"/>
      <c r="B390" s="24"/>
      <c r="C390" s="24"/>
      <c r="D390" s="24"/>
    </row>
    <row r="391" spans="1:4" s="14" customFormat="1">
      <c r="A391" s="24"/>
      <c r="B391" s="24"/>
      <c r="C391" s="24"/>
      <c r="D391" s="24"/>
    </row>
    <row r="392" spans="1:4" s="14" customFormat="1">
      <c r="A392" s="24"/>
      <c r="B392" s="24"/>
      <c r="C392" s="24"/>
      <c r="D392" s="24"/>
    </row>
    <row r="393" spans="1:4" s="14" customFormat="1">
      <c r="A393" s="24"/>
      <c r="B393" s="24"/>
      <c r="C393" s="24"/>
      <c r="D393" s="24"/>
    </row>
    <row r="394" spans="1:4" s="14" customFormat="1">
      <c r="A394" s="24"/>
      <c r="B394" s="24"/>
      <c r="C394" s="24"/>
      <c r="D394" s="24"/>
    </row>
    <row r="395" spans="1:4" s="14" customFormat="1">
      <c r="A395" s="24"/>
      <c r="B395" s="24"/>
      <c r="C395" s="24"/>
      <c r="D395" s="24"/>
    </row>
    <row r="396" spans="1:4" s="14" customFormat="1">
      <c r="A396" s="24"/>
      <c r="B396" s="24"/>
      <c r="C396" s="24"/>
      <c r="D396" s="24"/>
    </row>
    <row r="397" spans="1:4" s="14" customFormat="1">
      <c r="A397" s="24"/>
      <c r="B397" s="24"/>
      <c r="C397" s="24"/>
      <c r="D397" s="24"/>
    </row>
    <row r="398" spans="1:4" s="14" customFormat="1">
      <c r="A398" s="24"/>
      <c r="B398" s="24"/>
      <c r="C398" s="24"/>
      <c r="D398" s="24"/>
    </row>
    <row r="399" spans="1:4" s="14" customFormat="1">
      <c r="A399" s="24"/>
      <c r="B399" s="24"/>
      <c r="C399" s="24"/>
      <c r="D399" s="24"/>
    </row>
    <row r="400" spans="1:4" s="14" customFormat="1">
      <c r="A400" s="24"/>
      <c r="B400" s="24"/>
      <c r="C400" s="24"/>
      <c r="D400" s="24"/>
    </row>
    <row r="401" spans="1:4" s="14" customFormat="1">
      <c r="A401" s="24"/>
      <c r="B401" s="24"/>
      <c r="C401" s="24"/>
      <c r="D401" s="24"/>
    </row>
    <row r="402" spans="1:4" s="14" customFormat="1">
      <c r="A402" s="24"/>
      <c r="B402" s="24"/>
      <c r="C402" s="24"/>
      <c r="D402" s="24"/>
    </row>
    <row r="403" spans="1:4" s="14" customFormat="1">
      <c r="A403" s="24"/>
      <c r="B403" s="24"/>
      <c r="C403" s="24"/>
      <c r="D403" s="24"/>
    </row>
    <row r="404" spans="1:4" s="14" customFormat="1">
      <c r="A404" s="24"/>
      <c r="B404" s="24"/>
      <c r="C404" s="24"/>
      <c r="D404" s="24"/>
    </row>
    <row r="405" spans="1:4" s="14" customFormat="1">
      <c r="A405" s="24"/>
      <c r="B405" s="24"/>
      <c r="C405" s="24"/>
      <c r="D405" s="24"/>
    </row>
    <row r="406" spans="1:4" s="14" customFormat="1">
      <c r="A406" s="24"/>
      <c r="B406" s="24"/>
      <c r="C406" s="24"/>
      <c r="D406" s="24"/>
    </row>
    <row r="407" spans="1:4" s="14" customFormat="1">
      <c r="A407" s="24"/>
      <c r="B407" s="24"/>
      <c r="C407" s="24"/>
      <c r="D407" s="24"/>
    </row>
    <row r="408" spans="1:4" s="14" customFormat="1">
      <c r="A408" s="24"/>
      <c r="B408" s="24"/>
      <c r="C408" s="24"/>
      <c r="D408" s="24"/>
    </row>
    <row r="409" spans="1:4" s="14" customFormat="1">
      <c r="A409" s="24"/>
      <c r="B409" s="24"/>
      <c r="C409" s="24"/>
      <c r="D409" s="24"/>
    </row>
    <row r="410" spans="1:4" s="14" customFormat="1">
      <c r="A410" s="24"/>
      <c r="B410" s="24"/>
      <c r="C410" s="24"/>
      <c r="D410" s="24"/>
    </row>
    <row r="411" spans="1:4" s="14" customFormat="1">
      <c r="A411" s="24"/>
      <c r="B411" s="24"/>
      <c r="C411" s="24"/>
      <c r="D411" s="24"/>
    </row>
    <row r="412" spans="1:4" s="14" customFormat="1">
      <c r="A412" s="24"/>
      <c r="B412" s="24"/>
      <c r="C412" s="24"/>
      <c r="D412" s="24"/>
    </row>
    <row r="413" spans="1:4" s="14" customFormat="1">
      <c r="A413" s="24"/>
      <c r="B413" s="24"/>
      <c r="C413" s="24"/>
      <c r="D413" s="24"/>
    </row>
    <row r="414" spans="1:4" s="14" customFormat="1">
      <c r="A414" s="24"/>
      <c r="B414" s="24"/>
      <c r="C414" s="24"/>
      <c r="D414" s="24"/>
    </row>
    <row r="415" spans="1:4" s="14" customFormat="1">
      <c r="A415" s="24"/>
      <c r="B415" s="24"/>
      <c r="C415" s="24"/>
      <c r="D415" s="24"/>
    </row>
    <row r="416" spans="1:4" s="14" customFormat="1">
      <c r="A416" s="24"/>
      <c r="B416" s="24"/>
      <c r="C416" s="24"/>
      <c r="D416" s="24"/>
    </row>
    <row r="417" spans="1:4" s="14" customFormat="1">
      <c r="A417" s="24"/>
      <c r="B417" s="24"/>
      <c r="C417" s="24"/>
      <c r="D417" s="24"/>
    </row>
    <row r="418" spans="1:4" s="14" customFormat="1">
      <c r="A418" s="24"/>
      <c r="B418" s="24"/>
      <c r="C418" s="24"/>
      <c r="D418" s="24"/>
    </row>
    <row r="419" spans="1:4" s="14" customFormat="1">
      <c r="A419" s="24"/>
      <c r="B419" s="24"/>
      <c r="C419" s="24"/>
      <c r="D419" s="24"/>
    </row>
    <row r="420" spans="1:4" s="14" customFormat="1">
      <c r="A420" s="24"/>
      <c r="B420" s="24"/>
      <c r="C420" s="24"/>
      <c r="D420" s="24"/>
    </row>
    <row r="421" spans="1:4" s="14" customFormat="1">
      <c r="A421" s="24"/>
      <c r="B421" s="24"/>
      <c r="C421" s="24"/>
      <c r="D421" s="24"/>
    </row>
    <row r="422" spans="1:4" s="14" customFormat="1">
      <c r="A422" s="24"/>
      <c r="B422" s="24"/>
      <c r="C422" s="24"/>
      <c r="D422" s="24"/>
    </row>
    <row r="423" spans="1:4" s="14" customFormat="1">
      <c r="A423" s="24"/>
      <c r="B423" s="24"/>
      <c r="C423" s="24"/>
      <c r="D423" s="24"/>
    </row>
    <row r="424" spans="1:4" s="14" customFormat="1">
      <c r="A424" s="24"/>
      <c r="B424" s="24"/>
      <c r="C424" s="24"/>
      <c r="D424" s="24"/>
    </row>
    <row r="425" spans="1:4" s="14" customFormat="1">
      <c r="A425" s="24"/>
      <c r="B425" s="24"/>
      <c r="C425" s="24"/>
      <c r="D425" s="24"/>
    </row>
    <row r="426" spans="1:4" s="14" customFormat="1">
      <c r="A426" s="24"/>
      <c r="B426" s="24"/>
      <c r="C426" s="24"/>
      <c r="D426" s="24"/>
    </row>
    <row r="427" spans="1:4" s="14" customFormat="1">
      <c r="A427" s="24"/>
      <c r="B427" s="24"/>
      <c r="C427" s="24"/>
      <c r="D427" s="24"/>
    </row>
    <row r="428" spans="1:4" s="14" customFormat="1">
      <c r="A428" s="24"/>
      <c r="B428" s="24"/>
      <c r="C428" s="24"/>
      <c r="D428" s="24"/>
    </row>
    <row r="429" spans="1:4" s="14" customFormat="1">
      <c r="A429" s="24"/>
      <c r="B429" s="24"/>
      <c r="C429" s="24"/>
      <c r="D429" s="24"/>
    </row>
    <row r="430" spans="1:4" s="14" customFormat="1">
      <c r="A430" s="24"/>
      <c r="B430" s="24"/>
      <c r="C430" s="24"/>
      <c r="D430" s="24"/>
    </row>
    <row r="431" spans="1:4" s="14" customFormat="1">
      <c r="A431" s="24"/>
      <c r="B431" s="24"/>
      <c r="C431" s="24"/>
      <c r="D431" s="24"/>
    </row>
    <row r="432" spans="1:4" s="14" customFormat="1">
      <c r="A432" s="24"/>
      <c r="B432" s="24"/>
      <c r="C432" s="24"/>
      <c r="D432" s="24"/>
    </row>
    <row r="433" spans="1:4" s="14" customFormat="1">
      <c r="A433" s="24"/>
      <c r="B433" s="24"/>
      <c r="C433" s="24"/>
      <c r="D433" s="24"/>
    </row>
    <row r="434" spans="1:4" s="14" customFormat="1">
      <c r="A434" s="24"/>
      <c r="B434" s="24"/>
      <c r="C434" s="24"/>
      <c r="D434" s="24"/>
    </row>
    <row r="435" spans="1:4" s="14" customFormat="1">
      <c r="A435" s="24"/>
      <c r="B435" s="24"/>
      <c r="C435" s="24"/>
      <c r="D435" s="24"/>
    </row>
    <row r="436" spans="1:4" s="14" customFormat="1">
      <c r="A436" s="24"/>
      <c r="B436" s="24"/>
      <c r="C436" s="24"/>
      <c r="D436" s="24"/>
    </row>
    <row r="437" spans="1:4" s="14" customFormat="1">
      <c r="A437" s="24"/>
      <c r="B437" s="24"/>
      <c r="C437" s="24"/>
      <c r="D437" s="24"/>
    </row>
    <row r="438" spans="1:4" s="14" customFormat="1">
      <c r="A438" s="24"/>
      <c r="B438" s="24"/>
      <c r="C438" s="24"/>
      <c r="D438" s="24"/>
    </row>
    <row r="439" spans="1:4" s="14" customFormat="1">
      <c r="A439" s="24"/>
      <c r="B439" s="24"/>
      <c r="C439" s="24"/>
      <c r="D439" s="24"/>
    </row>
    <row r="440" spans="1:4" s="14" customFormat="1">
      <c r="A440" s="24"/>
      <c r="B440" s="24"/>
      <c r="C440" s="24"/>
      <c r="D440" s="24"/>
    </row>
    <row r="441" spans="1:4" s="14" customFormat="1">
      <c r="A441" s="24"/>
      <c r="B441" s="24"/>
      <c r="C441" s="24"/>
      <c r="D441" s="24"/>
    </row>
    <row r="442" spans="1:4" s="14" customFormat="1">
      <c r="A442" s="24"/>
      <c r="B442" s="24"/>
      <c r="C442" s="24"/>
      <c r="D442" s="24"/>
    </row>
    <row r="443" spans="1:4" s="14" customFormat="1">
      <c r="A443" s="24"/>
      <c r="B443" s="24"/>
      <c r="C443" s="24"/>
      <c r="D443" s="24"/>
    </row>
    <row r="444" spans="1:4" s="14" customFormat="1">
      <c r="A444" s="24"/>
      <c r="B444" s="24"/>
      <c r="C444" s="24"/>
      <c r="D444" s="24"/>
    </row>
    <row r="445" spans="1:4" s="14" customFormat="1">
      <c r="A445" s="24"/>
      <c r="B445" s="24"/>
      <c r="C445" s="24"/>
      <c r="D445" s="24"/>
    </row>
    <row r="446" spans="1:4" s="14" customFormat="1">
      <c r="A446" s="24"/>
      <c r="B446" s="24"/>
      <c r="C446" s="24"/>
      <c r="D446" s="24"/>
    </row>
    <row r="447" spans="1:4" s="14" customFormat="1">
      <c r="A447" s="24"/>
      <c r="B447" s="24"/>
      <c r="C447" s="24"/>
      <c r="D447" s="24"/>
    </row>
    <row r="448" spans="1:4" s="14" customFormat="1">
      <c r="A448" s="24"/>
      <c r="B448" s="24"/>
      <c r="C448" s="24"/>
      <c r="D448" s="24"/>
    </row>
    <row r="449" spans="1:4" s="14" customFormat="1">
      <c r="A449" s="24"/>
      <c r="B449" s="24"/>
      <c r="C449" s="24"/>
      <c r="D449" s="24"/>
    </row>
    <row r="450" spans="1:4" s="14" customFormat="1">
      <c r="A450" s="24"/>
      <c r="B450" s="24"/>
      <c r="C450" s="24"/>
      <c r="D450" s="24"/>
    </row>
    <row r="451" spans="1:4" s="14" customFormat="1">
      <c r="A451" s="24"/>
      <c r="B451" s="24"/>
      <c r="C451" s="24"/>
      <c r="D451" s="24"/>
    </row>
    <row r="452" spans="1:4" s="14" customFormat="1">
      <c r="A452" s="24"/>
      <c r="B452" s="24"/>
      <c r="C452" s="24"/>
      <c r="D452" s="24"/>
    </row>
    <row r="453" spans="1:4" s="14" customFormat="1">
      <c r="A453" s="24"/>
      <c r="B453" s="24"/>
      <c r="C453" s="24"/>
      <c r="D453" s="24"/>
    </row>
    <row r="454" spans="1:4" s="14" customFormat="1">
      <c r="A454" s="24"/>
      <c r="B454" s="24"/>
      <c r="C454" s="24"/>
      <c r="D454" s="24"/>
    </row>
    <row r="455" spans="1:4" s="14" customFormat="1">
      <c r="A455" s="24"/>
      <c r="B455" s="24"/>
      <c r="C455" s="24"/>
      <c r="D455" s="24"/>
    </row>
    <row r="456" spans="1:4" s="14" customFormat="1">
      <c r="A456" s="24"/>
      <c r="B456" s="24"/>
      <c r="C456" s="24"/>
      <c r="D456" s="24"/>
    </row>
    <row r="457" spans="1:4" s="14" customFormat="1">
      <c r="A457" s="24"/>
      <c r="B457" s="24"/>
      <c r="C457" s="24"/>
      <c r="D457" s="24"/>
    </row>
    <row r="458" spans="1:4" s="14" customFormat="1">
      <c r="A458" s="24"/>
      <c r="B458" s="24"/>
      <c r="C458" s="24"/>
      <c r="D458" s="24"/>
    </row>
    <row r="459" spans="1:4" s="14" customFormat="1">
      <c r="A459" s="24"/>
      <c r="B459" s="24"/>
      <c r="C459" s="24"/>
      <c r="D459" s="24"/>
    </row>
    <row r="460" spans="1:4" s="14" customFormat="1">
      <c r="A460" s="24"/>
      <c r="B460" s="24"/>
      <c r="C460" s="24"/>
      <c r="D460" s="24"/>
    </row>
    <row r="461" spans="1:4" s="14" customFormat="1">
      <c r="A461" s="24"/>
      <c r="B461" s="24"/>
      <c r="C461" s="24"/>
      <c r="D461" s="24"/>
    </row>
    <row r="462" spans="1:4" s="14" customFormat="1">
      <c r="A462" s="24"/>
      <c r="B462" s="24"/>
      <c r="C462" s="24"/>
      <c r="D462" s="24"/>
    </row>
    <row r="463" spans="1:4" s="14" customFormat="1">
      <c r="A463" s="24"/>
      <c r="B463" s="24"/>
      <c r="C463" s="24"/>
      <c r="D463" s="24"/>
    </row>
    <row r="464" spans="1:4" s="14" customFormat="1">
      <c r="A464" s="24"/>
      <c r="B464" s="24"/>
      <c r="C464" s="24"/>
      <c r="D464" s="24"/>
    </row>
    <row r="465" spans="1:4" s="14" customFormat="1">
      <c r="A465" s="24"/>
      <c r="B465" s="24"/>
      <c r="C465" s="24"/>
      <c r="D465" s="24"/>
    </row>
    <row r="466" spans="1:4" s="14" customFormat="1">
      <c r="A466" s="24"/>
      <c r="B466" s="24"/>
      <c r="C466" s="24"/>
      <c r="D466" s="24"/>
    </row>
    <row r="467" spans="1:4" s="14" customFormat="1">
      <c r="A467" s="24"/>
      <c r="B467" s="24"/>
      <c r="C467" s="24"/>
      <c r="D467" s="24"/>
    </row>
    <row r="468" spans="1:4" s="14" customFormat="1">
      <c r="A468" s="24"/>
      <c r="B468" s="24"/>
      <c r="C468" s="24"/>
      <c r="D468" s="24"/>
    </row>
    <row r="469" spans="1:4" s="14" customFormat="1">
      <c r="A469" s="24"/>
      <c r="B469" s="24"/>
      <c r="C469" s="24"/>
      <c r="D469" s="24"/>
    </row>
    <row r="470" spans="1:4" s="14" customFormat="1">
      <c r="A470" s="24"/>
      <c r="B470" s="24"/>
      <c r="C470" s="24"/>
      <c r="D470" s="24"/>
    </row>
    <row r="471" spans="1:4" s="14" customFormat="1">
      <c r="A471" s="24"/>
      <c r="B471" s="24"/>
      <c r="C471" s="24"/>
      <c r="D471" s="24"/>
    </row>
    <row r="472" spans="1:4" s="14" customFormat="1">
      <c r="A472" s="24"/>
      <c r="B472" s="24"/>
      <c r="C472" s="24"/>
      <c r="D472" s="24"/>
    </row>
    <row r="473" spans="1:4" s="14" customFormat="1">
      <c r="A473" s="24"/>
      <c r="B473" s="24"/>
      <c r="C473" s="24"/>
      <c r="D473" s="24"/>
    </row>
    <row r="474" spans="1:4" s="14" customFormat="1">
      <c r="A474" s="24"/>
      <c r="B474" s="24"/>
      <c r="C474" s="24"/>
      <c r="D474" s="24"/>
    </row>
    <row r="475" spans="1:4" s="14" customFormat="1">
      <c r="A475" s="24"/>
      <c r="B475" s="24"/>
      <c r="C475" s="24"/>
      <c r="D475" s="24"/>
    </row>
    <row r="476" spans="1:4" s="14" customFormat="1">
      <c r="A476" s="24"/>
      <c r="B476" s="24"/>
      <c r="C476" s="24"/>
      <c r="D476" s="24"/>
    </row>
    <row r="477" spans="1:4" s="14" customFormat="1">
      <c r="A477" s="24"/>
      <c r="B477" s="24"/>
      <c r="C477" s="24"/>
      <c r="D477" s="24"/>
    </row>
    <row r="478" spans="1:4" s="14" customFormat="1">
      <c r="A478" s="24"/>
      <c r="B478" s="24"/>
      <c r="C478" s="24"/>
      <c r="D478" s="24"/>
    </row>
    <row r="479" spans="1:4" s="14" customFormat="1">
      <c r="A479" s="24"/>
      <c r="B479" s="24"/>
      <c r="C479" s="24"/>
      <c r="D479" s="24"/>
    </row>
    <row r="480" spans="1:4" s="14" customFormat="1">
      <c r="A480" s="24"/>
      <c r="B480" s="24"/>
      <c r="C480" s="24"/>
      <c r="D480" s="24"/>
    </row>
    <row r="481" spans="1:4" s="14" customFormat="1">
      <c r="A481" s="24"/>
      <c r="B481" s="24"/>
      <c r="C481" s="24"/>
      <c r="D481" s="24"/>
    </row>
    <row r="482" spans="1:4" s="14" customFormat="1">
      <c r="A482" s="24"/>
      <c r="B482" s="24"/>
      <c r="C482" s="24"/>
      <c r="D482" s="24"/>
    </row>
    <row r="483" spans="1:4" s="14" customFormat="1">
      <c r="A483" s="24"/>
      <c r="B483" s="24"/>
      <c r="C483" s="24"/>
      <c r="D483" s="24"/>
    </row>
    <row r="484" spans="1:4" s="14" customFormat="1">
      <c r="A484" s="24"/>
      <c r="B484" s="24"/>
      <c r="C484" s="24"/>
      <c r="D484" s="24"/>
    </row>
    <row r="485" spans="1:4" s="14" customFormat="1">
      <c r="A485" s="24"/>
      <c r="B485" s="24"/>
      <c r="C485" s="24"/>
      <c r="D485" s="24"/>
    </row>
    <row r="486" spans="1:4" s="14" customFormat="1">
      <c r="A486" s="24"/>
      <c r="B486" s="24"/>
      <c r="C486" s="24"/>
      <c r="D486" s="24"/>
    </row>
    <row r="487" spans="1:4" s="14" customFormat="1">
      <c r="A487" s="24"/>
      <c r="B487" s="24"/>
      <c r="C487" s="24"/>
      <c r="D487" s="24"/>
    </row>
    <row r="488" spans="1:4" s="14" customFormat="1">
      <c r="A488" s="24"/>
      <c r="B488" s="24"/>
      <c r="C488" s="24"/>
      <c r="D488" s="24"/>
    </row>
    <row r="489" spans="1:4" s="14" customFormat="1">
      <c r="A489" s="24"/>
      <c r="B489" s="24"/>
      <c r="C489" s="24"/>
      <c r="D489" s="24"/>
    </row>
    <row r="490" spans="1:4" s="14" customFormat="1">
      <c r="A490" s="24"/>
      <c r="B490" s="24"/>
      <c r="C490" s="24"/>
      <c r="D490" s="24"/>
    </row>
    <row r="491" spans="1:4" s="14" customFormat="1">
      <c r="A491" s="24"/>
      <c r="B491" s="24"/>
      <c r="C491" s="24"/>
      <c r="D491" s="24"/>
    </row>
    <row r="492" spans="1:4" s="14" customFormat="1">
      <c r="A492" s="24"/>
      <c r="B492" s="24"/>
      <c r="C492" s="24"/>
      <c r="D492" s="24"/>
    </row>
    <row r="493" spans="1:4" s="14" customFormat="1">
      <c r="A493" s="24"/>
      <c r="B493" s="24"/>
      <c r="C493" s="24"/>
      <c r="D493" s="24"/>
    </row>
    <row r="494" spans="1:4" s="14" customFormat="1">
      <c r="A494" s="24"/>
      <c r="B494" s="24"/>
      <c r="C494" s="24"/>
      <c r="D494" s="24"/>
    </row>
    <row r="495" spans="1:4" s="14" customFormat="1">
      <c r="A495" s="24"/>
      <c r="B495" s="24"/>
      <c r="C495" s="24"/>
      <c r="D495" s="24"/>
    </row>
    <row r="496" spans="1:4" s="14" customFormat="1">
      <c r="A496" s="24"/>
      <c r="B496" s="24"/>
      <c r="C496" s="24"/>
      <c r="D496" s="24"/>
    </row>
    <row r="497" spans="1:4" s="14" customFormat="1">
      <c r="A497" s="24"/>
      <c r="B497" s="24"/>
      <c r="C497" s="24"/>
      <c r="D497" s="24"/>
    </row>
    <row r="498" spans="1:4" s="14" customFormat="1">
      <c r="A498" s="24"/>
      <c r="B498" s="24"/>
      <c r="C498" s="24"/>
      <c r="D498" s="24"/>
    </row>
    <row r="499" spans="1:4" s="14" customFormat="1">
      <c r="A499" s="24"/>
      <c r="B499" s="24"/>
      <c r="C499" s="24"/>
      <c r="D499" s="24"/>
    </row>
    <row r="500" spans="1:4" s="14" customFormat="1">
      <c r="A500" s="24"/>
      <c r="B500" s="24"/>
      <c r="C500" s="24"/>
      <c r="D500" s="24"/>
    </row>
    <row r="501" spans="1:4" s="14" customFormat="1">
      <c r="A501" s="24"/>
      <c r="B501" s="24"/>
      <c r="C501" s="24"/>
      <c r="D501" s="24"/>
    </row>
    <row r="502" spans="1:4" s="14" customFormat="1">
      <c r="A502" s="24"/>
      <c r="B502" s="24"/>
      <c r="C502" s="24"/>
      <c r="D502" s="24"/>
    </row>
    <row r="503" spans="1:4" s="14" customFormat="1">
      <c r="A503" s="24"/>
      <c r="B503" s="24"/>
      <c r="C503" s="24"/>
      <c r="D503" s="24"/>
    </row>
    <row r="504" spans="1:4" s="14" customFormat="1">
      <c r="A504" s="24"/>
      <c r="B504" s="24"/>
      <c r="C504" s="24"/>
      <c r="D504" s="24"/>
    </row>
    <row r="505" spans="1:4" s="14" customFormat="1">
      <c r="A505" s="24"/>
      <c r="B505" s="24"/>
      <c r="C505" s="24"/>
      <c r="D505" s="24"/>
    </row>
    <row r="506" spans="1:4" s="14" customFormat="1">
      <c r="A506" s="24"/>
      <c r="B506" s="24"/>
      <c r="C506" s="24"/>
      <c r="D506" s="24"/>
    </row>
    <row r="507" spans="1:4" s="14" customFormat="1">
      <c r="A507" s="24"/>
      <c r="B507" s="24"/>
      <c r="C507" s="24"/>
      <c r="D507" s="24"/>
    </row>
    <row r="508" spans="1:4" s="14" customFormat="1">
      <c r="A508" s="24"/>
      <c r="B508" s="24"/>
      <c r="C508" s="24"/>
      <c r="D508" s="24"/>
    </row>
    <row r="509" spans="1:4" s="14" customFormat="1">
      <c r="A509" s="24"/>
      <c r="B509" s="24"/>
      <c r="C509" s="24"/>
      <c r="D509" s="24"/>
    </row>
    <row r="510" spans="1:4" s="14" customFormat="1">
      <c r="A510" s="24"/>
      <c r="B510" s="24"/>
      <c r="C510" s="24"/>
      <c r="D510" s="24"/>
    </row>
    <row r="511" spans="1:4" s="14" customFormat="1">
      <c r="A511" s="24"/>
      <c r="B511" s="24"/>
      <c r="C511" s="24"/>
      <c r="D511" s="24"/>
    </row>
    <row r="512" spans="1:4" s="14" customFormat="1">
      <c r="A512" s="24"/>
      <c r="B512" s="24"/>
      <c r="C512" s="24"/>
      <c r="D512" s="24"/>
    </row>
    <row r="513" spans="1:4" s="14" customFormat="1">
      <c r="A513" s="24"/>
      <c r="B513" s="24"/>
      <c r="C513" s="24"/>
      <c r="D513" s="24"/>
    </row>
    <row r="514" spans="1:4" s="14" customFormat="1">
      <c r="A514" s="24"/>
      <c r="B514" s="24"/>
      <c r="C514" s="24"/>
      <c r="D514" s="24"/>
    </row>
    <row r="515" spans="1:4" s="14" customFormat="1">
      <c r="A515" s="24"/>
      <c r="B515" s="24"/>
      <c r="C515" s="24"/>
      <c r="D515" s="24"/>
    </row>
    <row r="516" spans="1:4" s="14" customFormat="1">
      <c r="A516" s="24"/>
      <c r="B516" s="24"/>
      <c r="C516" s="24"/>
      <c r="D516" s="24"/>
    </row>
    <row r="517" spans="1:4" s="14" customFormat="1">
      <c r="A517" s="24"/>
      <c r="B517" s="24"/>
      <c r="C517" s="24"/>
      <c r="D517" s="24"/>
    </row>
    <row r="518" spans="1:4" s="14" customFormat="1">
      <c r="A518" s="24"/>
      <c r="B518" s="24"/>
      <c r="C518" s="24"/>
      <c r="D518" s="24"/>
    </row>
    <row r="519" spans="1:4" s="14" customFormat="1">
      <c r="A519" s="24"/>
      <c r="B519" s="24"/>
      <c r="C519" s="24"/>
      <c r="D519" s="24"/>
    </row>
    <row r="520" spans="1:4" s="14" customFormat="1">
      <c r="A520" s="24"/>
      <c r="B520" s="24"/>
      <c r="C520" s="24"/>
      <c r="D520" s="24"/>
    </row>
    <row r="521" spans="1:4" s="14" customFormat="1">
      <c r="A521" s="24"/>
      <c r="B521" s="24"/>
      <c r="C521" s="24"/>
      <c r="D521" s="24"/>
    </row>
    <row r="522" spans="1:4" s="14" customFormat="1">
      <c r="A522" s="24"/>
      <c r="B522" s="24"/>
      <c r="C522" s="24"/>
      <c r="D522" s="24"/>
    </row>
    <row r="523" spans="1:4" s="14" customFormat="1">
      <c r="A523" s="24"/>
      <c r="B523" s="24"/>
      <c r="C523" s="24"/>
      <c r="D523" s="24"/>
    </row>
    <row r="524" spans="1:4" s="14" customFormat="1">
      <c r="A524" s="24"/>
      <c r="B524" s="24"/>
      <c r="C524" s="24"/>
      <c r="D524" s="24"/>
    </row>
    <row r="525" spans="1:4" s="14" customFormat="1">
      <c r="A525" s="24"/>
      <c r="B525" s="24"/>
      <c r="C525" s="24"/>
      <c r="D525" s="24"/>
    </row>
    <row r="526" spans="1:4" s="14" customFormat="1">
      <c r="A526" s="24"/>
      <c r="B526" s="24"/>
      <c r="C526" s="24"/>
      <c r="D526" s="24"/>
    </row>
    <row r="527" spans="1:4" s="14" customFormat="1">
      <c r="A527" s="24"/>
      <c r="B527" s="24"/>
      <c r="C527" s="24"/>
      <c r="D527" s="24"/>
    </row>
    <row r="528" spans="1:4" s="14" customFormat="1">
      <c r="A528" s="24"/>
      <c r="B528" s="24"/>
      <c r="C528" s="24"/>
      <c r="D528" s="24"/>
    </row>
    <row r="529" spans="1:4" s="14" customFormat="1">
      <c r="A529" s="24"/>
      <c r="B529" s="24"/>
      <c r="C529" s="24"/>
      <c r="D529" s="24"/>
    </row>
    <row r="530" spans="1:4" s="14" customFormat="1">
      <c r="A530" s="24"/>
      <c r="B530" s="24"/>
      <c r="C530" s="24"/>
      <c r="D530" s="24"/>
    </row>
    <row r="531" spans="1:4" s="14" customFormat="1">
      <c r="A531" s="24"/>
      <c r="B531" s="24"/>
      <c r="C531" s="24"/>
      <c r="D531" s="24"/>
    </row>
    <row r="532" spans="1:4" s="14" customFormat="1">
      <c r="A532" s="24"/>
      <c r="B532" s="24"/>
      <c r="C532" s="24"/>
      <c r="D532" s="24"/>
    </row>
    <row r="533" spans="1:4" s="14" customFormat="1">
      <c r="A533" s="24"/>
      <c r="B533" s="24"/>
      <c r="C533" s="24"/>
      <c r="D533" s="24"/>
    </row>
    <row r="534" spans="1:4" s="14" customFormat="1">
      <c r="A534" s="24"/>
      <c r="B534" s="24"/>
      <c r="C534" s="24"/>
      <c r="D534" s="24"/>
    </row>
    <row r="535" spans="1:4" s="14" customFormat="1">
      <c r="A535" s="24"/>
      <c r="B535" s="24"/>
      <c r="C535" s="24"/>
      <c r="D535" s="24"/>
    </row>
    <row r="536" spans="1:4" s="14" customFormat="1">
      <c r="A536" s="24"/>
      <c r="B536" s="24"/>
      <c r="C536" s="24"/>
      <c r="D536" s="24"/>
    </row>
    <row r="537" spans="1:4" s="14" customFormat="1">
      <c r="A537" s="24"/>
      <c r="B537" s="24"/>
      <c r="C537" s="24"/>
      <c r="D537" s="24"/>
    </row>
    <row r="538" spans="1:4" s="14" customFormat="1">
      <c r="A538" s="24"/>
      <c r="B538" s="24"/>
      <c r="C538" s="24"/>
      <c r="D538" s="24"/>
    </row>
    <row r="539" spans="1:4" s="14" customFormat="1">
      <c r="A539" s="24"/>
      <c r="B539" s="24"/>
      <c r="C539" s="24"/>
      <c r="D539" s="24"/>
    </row>
    <row r="540" spans="1:4" s="14" customFormat="1">
      <c r="A540" s="24"/>
      <c r="B540" s="24"/>
      <c r="C540" s="24"/>
      <c r="D540" s="24"/>
    </row>
    <row r="541" spans="1:4" s="14" customFormat="1">
      <c r="A541" s="24"/>
      <c r="B541" s="24"/>
      <c r="C541" s="24"/>
      <c r="D541" s="24"/>
    </row>
    <row r="542" spans="1:4" s="14" customFormat="1">
      <c r="A542" s="24"/>
      <c r="B542" s="24"/>
      <c r="C542" s="24"/>
      <c r="D542" s="24"/>
    </row>
    <row r="543" spans="1:4" s="14" customFormat="1">
      <c r="A543" s="24"/>
      <c r="B543" s="24"/>
      <c r="C543" s="24"/>
      <c r="D543" s="24"/>
    </row>
    <row r="544" spans="1:4" s="14" customFormat="1">
      <c r="A544" s="24"/>
      <c r="B544" s="24"/>
      <c r="C544" s="24"/>
      <c r="D544" s="24"/>
    </row>
    <row r="545" spans="1:4" s="14" customFormat="1">
      <c r="A545" s="24"/>
      <c r="B545" s="24"/>
      <c r="C545" s="24"/>
      <c r="D545" s="24"/>
    </row>
    <row r="546" spans="1:4" s="14" customFormat="1">
      <c r="A546" s="24"/>
      <c r="B546" s="24"/>
      <c r="C546" s="24"/>
      <c r="D546" s="24"/>
    </row>
    <row r="547" spans="1:4" s="14" customFormat="1">
      <c r="A547" s="24"/>
      <c r="B547" s="24"/>
      <c r="C547" s="24"/>
      <c r="D547" s="24"/>
    </row>
    <row r="548" spans="1:4" s="14" customFormat="1">
      <c r="A548" s="24"/>
      <c r="B548" s="24"/>
      <c r="C548" s="24"/>
      <c r="D548" s="24"/>
    </row>
    <row r="549" spans="1:4" s="14" customFormat="1">
      <c r="A549" s="24"/>
      <c r="B549" s="24"/>
      <c r="C549" s="24"/>
      <c r="D549" s="24"/>
    </row>
    <row r="550" spans="1:4" s="14" customFormat="1">
      <c r="A550" s="24"/>
      <c r="B550" s="24"/>
      <c r="C550" s="24"/>
      <c r="D550" s="24"/>
    </row>
    <row r="551" spans="1:4" s="14" customFormat="1">
      <c r="A551" s="24"/>
      <c r="B551" s="24"/>
      <c r="C551" s="24"/>
      <c r="D551" s="24"/>
    </row>
    <row r="552" spans="1:4" s="14" customFormat="1">
      <c r="A552" s="24"/>
      <c r="B552" s="24"/>
      <c r="C552" s="24"/>
      <c r="D552" s="24"/>
    </row>
    <row r="553" spans="1:4" s="14" customFormat="1">
      <c r="A553" s="24"/>
      <c r="B553" s="24"/>
      <c r="C553" s="24"/>
      <c r="D553" s="24"/>
    </row>
    <row r="554" spans="1:4" s="14" customFormat="1">
      <c r="A554" s="24"/>
      <c r="B554" s="24"/>
      <c r="C554" s="24"/>
      <c r="D554" s="24"/>
    </row>
    <row r="555" spans="1:4" s="14" customFormat="1">
      <c r="A555" s="24"/>
      <c r="B555" s="24"/>
      <c r="C555" s="24"/>
      <c r="D555" s="24"/>
    </row>
    <row r="556" spans="1:4" s="14" customFormat="1">
      <c r="A556" s="24"/>
      <c r="B556" s="24"/>
      <c r="C556" s="24"/>
      <c r="D556" s="24"/>
    </row>
    <row r="557" spans="1:4" s="14" customFormat="1">
      <c r="A557" s="24"/>
      <c r="B557" s="24"/>
      <c r="C557" s="24"/>
      <c r="D557" s="24"/>
    </row>
    <row r="558" spans="1:4" s="14" customFormat="1">
      <c r="A558" s="24"/>
      <c r="B558" s="24"/>
      <c r="C558" s="24"/>
      <c r="D558" s="24"/>
    </row>
    <row r="559" spans="1:4" s="14" customFormat="1">
      <c r="A559" s="24"/>
      <c r="B559" s="24"/>
      <c r="C559" s="24"/>
      <c r="D559" s="24"/>
    </row>
    <row r="560" spans="1:4" s="14" customFormat="1">
      <c r="A560" s="24"/>
      <c r="B560" s="24"/>
      <c r="C560" s="24"/>
      <c r="D560" s="24"/>
    </row>
    <row r="561" spans="1:4" s="14" customFormat="1">
      <c r="A561" s="24"/>
      <c r="B561" s="24"/>
      <c r="C561" s="24"/>
      <c r="D561" s="24"/>
    </row>
    <row r="562" spans="1:4" s="14" customFormat="1">
      <c r="A562" s="24"/>
      <c r="B562" s="24"/>
      <c r="C562" s="24"/>
      <c r="D562" s="24"/>
    </row>
    <row r="563" spans="1:4" s="14" customFormat="1">
      <c r="A563" s="24"/>
      <c r="B563" s="24"/>
      <c r="C563" s="24"/>
      <c r="D563" s="24"/>
    </row>
    <row r="564" spans="1:4" s="14" customFormat="1">
      <c r="A564" s="24"/>
      <c r="B564" s="24"/>
      <c r="C564" s="24"/>
      <c r="D564" s="24"/>
    </row>
    <row r="565" spans="1:4" s="14" customFormat="1">
      <c r="A565" s="24"/>
      <c r="B565" s="24"/>
      <c r="C565" s="24"/>
      <c r="D565" s="24"/>
    </row>
    <row r="566" spans="1:4" s="14" customFormat="1">
      <c r="A566" s="24"/>
      <c r="B566" s="24"/>
      <c r="C566" s="24"/>
      <c r="D566" s="24"/>
    </row>
    <row r="567" spans="1:4" s="14" customFormat="1">
      <c r="A567" s="24"/>
      <c r="B567" s="24"/>
      <c r="C567" s="24"/>
      <c r="D567" s="24"/>
    </row>
    <row r="568" spans="1:4" s="14" customFormat="1">
      <c r="A568" s="24"/>
      <c r="B568" s="24"/>
      <c r="C568" s="24"/>
      <c r="D568" s="24"/>
    </row>
    <row r="569" spans="1:4" s="14" customFormat="1">
      <c r="A569" s="24"/>
      <c r="B569" s="24"/>
      <c r="C569" s="24"/>
      <c r="D569" s="24"/>
    </row>
    <row r="570" spans="1:4" s="14" customFormat="1">
      <c r="A570" s="24"/>
      <c r="B570" s="24"/>
      <c r="C570" s="24"/>
      <c r="D570" s="24"/>
    </row>
    <row r="571" spans="1:4" s="14" customFormat="1">
      <c r="A571" s="24"/>
      <c r="B571" s="24"/>
      <c r="C571" s="24"/>
      <c r="D571" s="24"/>
    </row>
    <row r="572" spans="1:4" s="14" customFormat="1">
      <c r="A572" s="24"/>
      <c r="B572" s="24"/>
      <c r="C572" s="24"/>
      <c r="D572" s="24"/>
    </row>
    <row r="573" spans="1:4" s="14" customFormat="1">
      <c r="A573" s="24"/>
      <c r="B573" s="24"/>
      <c r="C573" s="24"/>
      <c r="D573" s="24"/>
    </row>
    <row r="574" spans="1:4" s="14" customFormat="1">
      <c r="A574" s="24"/>
      <c r="B574" s="24"/>
      <c r="C574" s="24"/>
      <c r="D574" s="24"/>
    </row>
    <row r="575" spans="1:4" s="14" customFormat="1">
      <c r="A575" s="24"/>
      <c r="B575" s="24"/>
      <c r="C575" s="24"/>
      <c r="D575" s="24"/>
    </row>
    <row r="576" spans="1:4" s="14" customFormat="1">
      <c r="A576" s="24"/>
      <c r="B576" s="24"/>
      <c r="C576" s="24"/>
      <c r="D576" s="24"/>
    </row>
    <row r="577" spans="1:4" s="14" customFormat="1">
      <c r="A577" s="24"/>
      <c r="B577" s="24"/>
      <c r="C577" s="24"/>
      <c r="D577" s="24"/>
    </row>
    <row r="578" spans="1:4" s="14" customFormat="1">
      <c r="A578" s="24"/>
      <c r="B578" s="24"/>
      <c r="C578" s="24"/>
      <c r="D578" s="24"/>
    </row>
    <row r="579" spans="1:4" s="14" customFormat="1">
      <c r="A579" s="24"/>
      <c r="B579" s="24"/>
      <c r="C579" s="24"/>
      <c r="D579" s="24"/>
    </row>
    <row r="580" spans="1:4" s="14" customFormat="1">
      <c r="A580" s="24"/>
      <c r="B580" s="24"/>
      <c r="C580" s="24"/>
      <c r="D580" s="24"/>
    </row>
    <row r="581" spans="1:4" s="14" customFormat="1">
      <c r="A581" s="24"/>
      <c r="B581" s="24"/>
      <c r="C581" s="24"/>
      <c r="D581" s="24"/>
    </row>
    <row r="582" spans="1:4" s="14" customFormat="1">
      <c r="A582" s="24"/>
      <c r="B582" s="24"/>
      <c r="C582" s="24"/>
      <c r="D582" s="24"/>
    </row>
    <row r="583" spans="1:4" s="14" customFormat="1">
      <c r="A583" s="24"/>
      <c r="B583" s="24"/>
      <c r="C583" s="24"/>
      <c r="D583" s="24"/>
    </row>
    <row r="584" spans="1:4" s="14" customFormat="1">
      <c r="A584" s="24"/>
      <c r="B584" s="24"/>
      <c r="C584" s="24"/>
      <c r="D584" s="24"/>
    </row>
    <row r="585" spans="1:4" s="14" customFormat="1">
      <c r="A585" s="24"/>
      <c r="B585" s="24"/>
      <c r="C585" s="24"/>
      <c r="D585" s="24"/>
    </row>
    <row r="586" spans="1:4" s="14" customFormat="1">
      <c r="A586" s="24"/>
      <c r="B586" s="24"/>
      <c r="C586" s="24"/>
      <c r="D586" s="24"/>
    </row>
    <row r="587" spans="1:4" s="14" customFormat="1">
      <c r="A587" s="24"/>
      <c r="B587" s="24"/>
      <c r="C587" s="24"/>
      <c r="D587" s="24"/>
    </row>
    <row r="588" spans="1:4" s="14" customFormat="1">
      <c r="A588" s="24"/>
      <c r="B588" s="24"/>
      <c r="C588" s="24"/>
      <c r="D588" s="24"/>
    </row>
    <row r="589" spans="1:4" s="14" customFormat="1">
      <c r="A589" s="24"/>
      <c r="B589" s="24"/>
      <c r="C589" s="24"/>
      <c r="D589" s="24"/>
    </row>
    <row r="590" spans="1:4" s="14" customFormat="1">
      <c r="A590" s="24"/>
      <c r="B590" s="24"/>
      <c r="C590" s="24"/>
      <c r="D590" s="24"/>
    </row>
    <row r="591" spans="1:4" s="14" customFormat="1">
      <c r="A591" s="24"/>
      <c r="B591" s="24"/>
      <c r="C591" s="24"/>
      <c r="D591" s="24"/>
    </row>
    <row r="592" spans="1:4" s="14" customFormat="1">
      <c r="A592" s="24"/>
      <c r="B592" s="24"/>
      <c r="C592" s="24"/>
      <c r="D592" s="24"/>
    </row>
    <row r="593" spans="1:4" s="14" customFormat="1">
      <c r="A593" s="24"/>
      <c r="B593" s="24"/>
      <c r="C593" s="24"/>
      <c r="D593" s="24"/>
    </row>
    <row r="594" spans="1:4" s="14" customFormat="1">
      <c r="A594" s="24"/>
      <c r="B594" s="24"/>
      <c r="C594" s="24"/>
      <c r="D594" s="24"/>
    </row>
    <row r="595" spans="1:4" s="14" customFormat="1">
      <c r="A595" s="24"/>
      <c r="B595" s="24"/>
      <c r="C595" s="24"/>
      <c r="D595" s="24"/>
    </row>
    <row r="596" spans="1:4" s="14" customFormat="1">
      <c r="A596" s="24"/>
      <c r="B596" s="24"/>
      <c r="C596" s="24"/>
      <c r="D596" s="24"/>
    </row>
    <row r="597" spans="1:4" s="14" customFormat="1">
      <c r="A597" s="24"/>
      <c r="B597" s="24"/>
      <c r="C597" s="24"/>
      <c r="D597" s="24"/>
    </row>
    <row r="598" spans="1:4" s="14" customFormat="1">
      <c r="A598" s="24"/>
      <c r="B598" s="24"/>
      <c r="C598" s="24"/>
      <c r="D598" s="24"/>
    </row>
    <row r="599" spans="1:4" s="14" customFormat="1">
      <c r="A599" s="24"/>
      <c r="B599" s="24"/>
      <c r="C599" s="24"/>
      <c r="D599" s="24"/>
    </row>
    <row r="600" spans="1:4" s="14" customFormat="1">
      <c r="A600" s="24"/>
      <c r="B600" s="24"/>
      <c r="C600" s="24"/>
      <c r="D600" s="24"/>
    </row>
    <row r="601" spans="1:4" s="14" customFormat="1">
      <c r="A601" s="24"/>
      <c r="B601" s="24"/>
      <c r="C601" s="24"/>
      <c r="D601" s="24"/>
    </row>
    <row r="602" spans="1:4" s="14" customFormat="1">
      <c r="A602" s="24"/>
      <c r="B602" s="24"/>
      <c r="C602" s="24"/>
      <c r="D602" s="24"/>
    </row>
    <row r="603" spans="1:4" s="14" customFormat="1">
      <c r="A603" s="24"/>
      <c r="B603" s="24"/>
      <c r="C603" s="24"/>
      <c r="D603" s="24"/>
    </row>
    <row r="604" spans="1:4" s="14" customFormat="1">
      <c r="A604" s="24"/>
      <c r="B604" s="24"/>
      <c r="C604" s="24"/>
      <c r="D604" s="24"/>
    </row>
    <row r="605" spans="1:4" s="14" customFormat="1">
      <c r="A605" s="24"/>
      <c r="B605" s="24"/>
      <c r="C605" s="24"/>
      <c r="D605" s="24"/>
    </row>
    <row r="606" spans="1:4" s="14" customFormat="1">
      <c r="A606" s="24"/>
      <c r="B606" s="24"/>
      <c r="C606" s="24"/>
      <c r="D606" s="24"/>
    </row>
    <row r="607" spans="1:4" s="14" customFormat="1">
      <c r="A607" s="24"/>
      <c r="B607" s="24"/>
      <c r="C607" s="24"/>
      <c r="D607" s="24"/>
    </row>
    <row r="608" spans="1:4" s="14" customFormat="1">
      <c r="A608" s="24"/>
      <c r="B608" s="24"/>
      <c r="C608" s="24"/>
      <c r="D608" s="24"/>
    </row>
    <row r="609" spans="1:4" s="14" customFormat="1">
      <c r="A609" s="24"/>
      <c r="B609" s="24"/>
      <c r="C609" s="24"/>
      <c r="D609" s="24"/>
    </row>
    <row r="610" spans="1:4" s="14" customFormat="1">
      <c r="A610" s="24"/>
      <c r="B610" s="24"/>
      <c r="C610" s="24"/>
      <c r="D610" s="24"/>
    </row>
    <row r="611" spans="1:4" s="14" customFormat="1">
      <c r="A611" s="24"/>
      <c r="B611" s="24"/>
      <c r="C611" s="24"/>
      <c r="D611" s="24"/>
    </row>
    <row r="612" spans="1:4" s="14" customFormat="1">
      <c r="A612" s="24"/>
      <c r="B612" s="24"/>
      <c r="C612" s="24"/>
      <c r="D612" s="24"/>
    </row>
    <row r="613" spans="1:4" s="14" customFormat="1">
      <c r="A613" s="24"/>
      <c r="B613" s="24"/>
      <c r="C613" s="24"/>
      <c r="D613" s="24"/>
    </row>
    <row r="614" spans="1:4" s="14" customFormat="1">
      <c r="A614" s="24"/>
      <c r="B614" s="24"/>
      <c r="C614" s="24"/>
      <c r="D614" s="24"/>
    </row>
    <row r="615" spans="1:4" s="14" customFormat="1">
      <c r="A615" s="24"/>
      <c r="B615" s="24"/>
      <c r="C615" s="24"/>
      <c r="D615" s="24"/>
    </row>
    <row r="616" spans="1:4" s="14" customFormat="1">
      <c r="A616" s="24"/>
      <c r="B616" s="24"/>
      <c r="C616" s="24"/>
      <c r="D616" s="24"/>
    </row>
    <row r="617" spans="1:4" s="14" customFormat="1">
      <c r="A617" s="24"/>
      <c r="B617" s="24"/>
      <c r="C617" s="24"/>
      <c r="D617" s="24"/>
    </row>
    <row r="618" spans="1:4" s="14" customFormat="1">
      <c r="A618" s="24"/>
      <c r="B618" s="24"/>
      <c r="C618" s="24"/>
      <c r="D618" s="24"/>
    </row>
    <row r="619" spans="1:4" s="14" customFormat="1">
      <c r="A619" s="24"/>
      <c r="B619" s="24"/>
      <c r="C619" s="24"/>
      <c r="D619" s="24"/>
    </row>
    <row r="620" spans="1:4" s="14" customFormat="1">
      <c r="A620" s="24"/>
      <c r="B620" s="24"/>
      <c r="C620" s="24"/>
      <c r="D620" s="24"/>
    </row>
    <row r="621" spans="1:4" s="14" customFormat="1">
      <c r="A621" s="24"/>
      <c r="B621" s="24"/>
      <c r="C621" s="24"/>
      <c r="D621" s="24"/>
    </row>
    <row r="622" spans="1:4" s="14" customFormat="1">
      <c r="A622" s="24"/>
      <c r="B622" s="24"/>
      <c r="C622" s="24"/>
      <c r="D622" s="24"/>
    </row>
    <row r="623" spans="1:4" s="14" customFormat="1">
      <c r="A623" s="24"/>
      <c r="B623" s="24"/>
      <c r="C623" s="24"/>
      <c r="D623" s="24"/>
    </row>
    <row r="624" spans="1:4" s="14" customFormat="1">
      <c r="A624" s="24"/>
      <c r="B624" s="24"/>
      <c r="C624" s="24"/>
      <c r="D624" s="24"/>
    </row>
    <row r="625" spans="1:4" s="14" customFormat="1">
      <c r="A625" s="24"/>
      <c r="B625" s="24"/>
      <c r="C625" s="24"/>
      <c r="D625" s="24"/>
    </row>
    <row r="626" spans="1:4" s="14" customFormat="1">
      <c r="A626" s="24"/>
      <c r="B626" s="24"/>
      <c r="C626" s="24"/>
      <c r="D626" s="24"/>
    </row>
    <row r="627" spans="1:4" s="14" customFormat="1">
      <c r="A627" s="24"/>
      <c r="B627" s="24"/>
      <c r="C627" s="24"/>
      <c r="D627" s="24"/>
    </row>
    <row r="628" spans="1:4" s="14" customFormat="1">
      <c r="A628" s="24"/>
      <c r="B628" s="24"/>
      <c r="C628" s="24"/>
      <c r="D628" s="24"/>
    </row>
    <row r="629" spans="1:4" s="14" customFormat="1">
      <c r="A629" s="24"/>
      <c r="B629" s="24"/>
      <c r="C629" s="24"/>
      <c r="D629" s="24"/>
    </row>
    <row r="630" spans="1:4" s="14" customFormat="1">
      <c r="A630" s="24"/>
      <c r="B630" s="24"/>
      <c r="C630" s="24"/>
      <c r="D630" s="24"/>
    </row>
    <row r="631" spans="1:4" s="14" customFormat="1">
      <c r="A631" s="24"/>
      <c r="B631" s="24"/>
      <c r="C631" s="24"/>
      <c r="D631" s="24"/>
    </row>
    <row r="632" spans="1:4" s="14" customFormat="1">
      <c r="A632" s="24"/>
      <c r="B632" s="24"/>
      <c r="C632" s="24"/>
      <c r="D632" s="24"/>
    </row>
    <row r="633" spans="1:4" s="14" customFormat="1">
      <c r="A633" s="24"/>
      <c r="B633" s="24"/>
      <c r="C633" s="24"/>
      <c r="D633" s="24"/>
    </row>
    <row r="634" spans="1:4" s="14" customFormat="1">
      <c r="A634" s="24"/>
      <c r="B634" s="24"/>
      <c r="C634" s="24"/>
      <c r="D634" s="24"/>
    </row>
    <row r="635" spans="1:4" s="14" customFormat="1">
      <c r="A635" s="24"/>
      <c r="B635" s="24"/>
      <c r="C635" s="24"/>
      <c r="D635" s="24"/>
    </row>
    <row r="636" spans="1:4" s="14" customFormat="1">
      <c r="A636" s="24"/>
      <c r="B636" s="24"/>
      <c r="C636" s="24"/>
      <c r="D636" s="24"/>
    </row>
    <row r="637" spans="1:4" s="14" customFormat="1">
      <c r="A637" s="24"/>
      <c r="B637" s="24"/>
      <c r="C637" s="24"/>
      <c r="D637" s="24"/>
    </row>
    <row r="638" spans="1:4" s="14" customFormat="1">
      <c r="A638" s="24"/>
      <c r="B638" s="24"/>
      <c r="C638" s="24"/>
      <c r="D638" s="24"/>
    </row>
    <row r="639" spans="1:4" s="14" customFormat="1">
      <c r="A639" s="24"/>
      <c r="B639" s="24"/>
      <c r="C639" s="24"/>
      <c r="D639" s="24"/>
    </row>
    <row r="640" spans="1:4" s="14" customFormat="1">
      <c r="A640" s="24"/>
      <c r="B640" s="24"/>
      <c r="C640" s="24"/>
      <c r="D640" s="24"/>
    </row>
    <row r="641" spans="1:4" s="14" customFormat="1">
      <c r="A641" s="24"/>
      <c r="B641" s="24"/>
      <c r="C641" s="24"/>
      <c r="D641" s="24"/>
    </row>
    <row r="642" spans="1:4" s="14" customFormat="1">
      <c r="A642" s="24"/>
      <c r="B642" s="24"/>
      <c r="C642" s="24"/>
      <c r="D642" s="24"/>
    </row>
    <row r="643" spans="1:4" s="14" customFormat="1">
      <c r="A643" s="24"/>
      <c r="B643" s="24"/>
      <c r="C643" s="24"/>
      <c r="D643" s="24"/>
    </row>
    <row r="644" spans="1:4" s="14" customFormat="1">
      <c r="A644" s="24"/>
      <c r="B644" s="24"/>
      <c r="C644" s="24"/>
      <c r="D644" s="24"/>
    </row>
    <row r="645" spans="1:4" s="14" customFormat="1">
      <c r="A645" s="24"/>
      <c r="B645" s="24"/>
      <c r="C645" s="24"/>
      <c r="D645" s="24"/>
    </row>
    <row r="646" spans="1:4" s="14" customFormat="1">
      <c r="A646" s="24"/>
      <c r="B646" s="24"/>
      <c r="C646" s="24"/>
      <c r="D646" s="24"/>
    </row>
    <row r="647" spans="1:4" s="14" customFormat="1">
      <c r="A647" s="24"/>
      <c r="B647" s="24"/>
      <c r="C647" s="24"/>
      <c r="D647" s="24"/>
    </row>
    <row r="648" spans="1:4" s="14" customFormat="1">
      <c r="A648" s="24"/>
      <c r="B648" s="24"/>
      <c r="C648" s="24"/>
      <c r="D648" s="24"/>
    </row>
    <row r="649" spans="1:4" s="14" customFormat="1">
      <c r="A649" s="24"/>
      <c r="B649" s="24"/>
      <c r="C649" s="24"/>
      <c r="D649" s="24"/>
    </row>
    <row r="650" spans="1:4" s="14" customFormat="1">
      <c r="A650" s="24"/>
      <c r="B650" s="24"/>
      <c r="C650" s="24"/>
      <c r="D650" s="24"/>
    </row>
    <row r="651" spans="1:4" s="14" customFormat="1">
      <c r="A651" s="24"/>
      <c r="B651" s="24"/>
      <c r="C651" s="24"/>
      <c r="D651" s="24"/>
    </row>
    <row r="652" spans="1:4" s="14" customFormat="1">
      <c r="A652" s="24"/>
      <c r="B652" s="24"/>
      <c r="C652" s="24"/>
      <c r="D652" s="24"/>
    </row>
    <row r="653" spans="1:4" s="14" customFormat="1">
      <c r="A653" s="24"/>
      <c r="B653" s="24"/>
      <c r="C653" s="24"/>
      <c r="D653" s="24"/>
    </row>
    <row r="654" spans="1:4" s="14" customFormat="1">
      <c r="A654" s="24"/>
      <c r="B654" s="24"/>
      <c r="C654" s="24"/>
      <c r="D654" s="24"/>
    </row>
    <row r="655" spans="1:4" s="14" customFormat="1">
      <c r="A655" s="24"/>
      <c r="B655" s="24"/>
      <c r="C655" s="24"/>
      <c r="D655" s="24"/>
    </row>
    <row r="656" spans="1:4" s="14" customFormat="1">
      <c r="A656" s="24"/>
      <c r="B656" s="24"/>
      <c r="C656" s="24"/>
      <c r="D656" s="24"/>
    </row>
    <row r="657" spans="1:4" s="14" customFormat="1">
      <c r="A657" s="24"/>
      <c r="B657" s="24"/>
      <c r="C657" s="24"/>
      <c r="D657" s="24"/>
    </row>
    <row r="658" spans="1:4" s="14" customFormat="1">
      <c r="A658" s="24"/>
      <c r="B658" s="24"/>
      <c r="C658" s="24"/>
      <c r="D658" s="24"/>
    </row>
    <row r="659" spans="1:4" s="14" customFormat="1">
      <c r="A659" s="24"/>
      <c r="B659" s="24"/>
      <c r="C659" s="24"/>
      <c r="D659" s="24"/>
    </row>
    <row r="660" spans="1:4" s="14" customFormat="1">
      <c r="A660" s="24"/>
      <c r="B660" s="24"/>
      <c r="C660" s="24"/>
      <c r="D660" s="24"/>
    </row>
    <row r="661" spans="1:4" s="14" customFormat="1">
      <c r="A661" s="24"/>
      <c r="B661" s="24"/>
      <c r="C661" s="24"/>
      <c r="D661" s="24"/>
    </row>
    <row r="662" spans="1:4" s="14" customFormat="1">
      <c r="A662" s="24"/>
      <c r="B662" s="24"/>
      <c r="C662" s="24"/>
      <c r="D662" s="24"/>
    </row>
    <row r="663" spans="1:4" s="14" customFormat="1">
      <c r="A663" s="24"/>
      <c r="B663" s="24"/>
      <c r="C663" s="24"/>
      <c r="D663" s="24"/>
    </row>
    <row r="664" spans="1:4" s="14" customFormat="1">
      <c r="A664" s="24"/>
      <c r="B664" s="24"/>
      <c r="C664" s="24"/>
      <c r="D664" s="24"/>
    </row>
    <row r="665" spans="1:4" s="14" customFormat="1">
      <c r="A665" s="24"/>
      <c r="B665" s="24"/>
      <c r="C665" s="24"/>
      <c r="D665" s="24"/>
    </row>
    <row r="666" spans="1:4" s="14" customFormat="1">
      <c r="A666" s="24"/>
      <c r="B666" s="24"/>
      <c r="C666" s="24"/>
      <c r="D666" s="24"/>
    </row>
    <row r="667" spans="1:4" s="14" customFormat="1">
      <c r="A667" s="24"/>
      <c r="B667" s="24"/>
      <c r="C667" s="24"/>
      <c r="D667" s="24"/>
    </row>
    <row r="668" spans="1:4" s="14" customFormat="1">
      <c r="A668" s="24"/>
      <c r="B668" s="24"/>
      <c r="C668" s="24"/>
      <c r="D668" s="24"/>
    </row>
    <row r="669" spans="1:4" s="14" customFormat="1">
      <c r="A669" s="24"/>
      <c r="B669" s="24"/>
      <c r="C669" s="24"/>
      <c r="D669" s="24"/>
    </row>
    <row r="670" spans="1:4" s="14" customFormat="1">
      <c r="A670" s="24"/>
      <c r="B670" s="24"/>
      <c r="C670" s="24"/>
      <c r="D670" s="24"/>
    </row>
    <row r="671" spans="1:4" s="14" customFormat="1">
      <c r="A671" s="24"/>
      <c r="B671" s="24"/>
      <c r="C671" s="24"/>
      <c r="D671" s="24"/>
    </row>
    <row r="672" spans="1:4" s="14" customFormat="1">
      <c r="A672" s="24"/>
      <c r="B672" s="24"/>
      <c r="C672" s="24"/>
      <c r="D672" s="24"/>
    </row>
    <row r="673" spans="1:4" s="14" customFormat="1">
      <c r="A673" s="24"/>
      <c r="B673" s="24"/>
      <c r="C673" s="24"/>
      <c r="D673" s="24"/>
    </row>
    <row r="674" spans="1:4" s="14" customFormat="1">
      <c r="A674" s="24"/>
      <c r="B674" s="24"/>
      <c r="C674" s="24"/>
      <c r="D674" s="24"/>
    </row>
    <row r="675" spans="1:4" s="14" customFormat="1">
      <c r="A675" s="24"/>
      <c r="B675" s="24"/>
      <c r="C675" s="24"/>
      <c r="D675" s="24"/>
    </row>
    <row r="676" spans="1:4" s="14" customFormat="1">
      <c r="A676" s="24"/>
      <c r="B676" s="24"/>
      <c r="C676" s="24"/>
      <c r="D676" s="24"/>
    </row>
    <row r="677" spans="1:4" s="14" customFormat="1">
      <c r="A677" s="24"/>
      <c r="B677" s="24"/>
      <c r="C677" s="24"/>
      <c r="D677" s="24"/>
    </row>
    <row r="678" spans="1:4" s="14" customFormat="1">
      <c r="A678" s="24"/>
      <c r="B678" s="24"/>
      <c r="C678" s="24"/>
      <c r="D678" s="24"/>
    </row>
    <row r="679" spans="1:4" s="14" customFormat="1">
      <c r="A679" s="24"/>
      <c r="B679" s="24"/>
      <c r="C679" s="24"/>
      <c r="D679" s="24"/>
    </row>
    <row r="680" spans="1:4" s="14" customFormat="1">
      <c r="A680" s="24"/>
      <c r="B680" s="24"/>
      <c r="C680" s="24"/>
      <c r="D680" s="24"/>
    </row>
    <row r="681" spans="1:4" s="14" customFormat="1">
      <c r="A681" s="24"/>
      <c r="B681" s="24"/>
      <c r="C681" s="24"/>
      <c r="D681" s="24"/>
    </row>
    <row r="682" spans="1:4" s="14" customFormat="1">
      <c r="A682" s="24"/>
      <c r="B682" s="24"/>
      <c r="C682" s="24"/>
      <c r="D682" s="24"/>
    </row>
    <row r="683" spans="1:4" s="14" customFormat="1">
      <c r="A683" s="24"/>
      <c r="B683" s="24"/>
      <c r="C683" s="24"/>
      <c r="D683" s="24"/>
    </row>
    <row r="684" spans="1:4" s="14" customFormat="1">
      <c r="A684" s="24"/>
      <c r="B684" s="24"/>
      <c r="C684" s="24"/>
      <c r="D684" s="24"/>
    </row>
    <row r="685" spans="1:4" s="14" customFormat="1">
      <c r="A685" s="24"/>
      <c r="B685" s="24"/>
      <c r="C685" s="24"/>
      <c r="D685" s="24"/>
    </row>
    <row r="686" spans="1:4" s="14" customFormat="1">
      <c r="A686" s="24"/>
      <c r="B686" s="24"/>
      <c r="C686" s="24"/>
      <c r="D686" s="24"/>
    </row>
    <row r="687" spans="1:4" s="14" customFormat="1">
      <c r="A687" s="24"/>
      <c r="B687" s="24"/>
      <c r="C687" s="24"/>
      <c r="D687" s="24"/>
    </row>
    <row r="688" spans="1:4" s="14" customFormat="1">
      <c r="A688" s="24"/>
      <c r="B688" s="24"/>
      <c r="C688" s="24"/>
      <c r="D688" s="24"/>
    </row>
    <row r="689" spans="1:4" s="14" customFormat="1">
      <c r="A689" s="24"/>
      <c r="B689" s="24"/>
      <c r="C689" s="24"/>
      <c r="D689" s="24"/>
    </row>
    <row r="690" spans="1:4" s="14" customFormat="1">
      <c r="A690" s="24"/>
      <c r="B690" s="24"/>
      <c r="C690" s="24"/>
      <c r="D690" s="24"/>
    </row>
    <row r="691" spans="1:4" s="14" customFormat="1">
      <c r="A691" s="24"/>
      <c r="B691" s="24"/>
      <c r="C691" s="24"/>
      <c r="D691" s="24"/>
    </row>
    <row r="692" spans="1:4" s="14" customFormat="1">
      <c r="A692" s="24"/>
      <c r="B692" s="24"/>
      <c r="C692" s="24"/>
      <c r="D692" s="24"/>
    </row>
    <row r="693" spans="1:4" s="14" customFormat="1">
      <c r="A693" s="24"/>
      <c r="B693" s="24"/>
      <c r="C693" s="24"/>
      <c r="D693" s="24"/>
    </row>
    <row r="694" spans="1:4" s="14" customFormat="1">
      <c r="A694" s="24"/>
      <c r="B694" s="24"/>
      <c r="C694" s="24"/>
      <c r="D694" s="24"/>
    </row>
    <row r="695" spans="1:4" s="14" customFormat="1">
      <c r="A695" s="24"/>
      <c r="B695" s="24"/>
      <c r="C695" s="24"/>
      <c r="D695" s="24"/>
    </row>
    <row r="696" spans="1:4" s="14" customFormat="1">
      <c r="A696" s="24"/>
      <c r="B696" s="24"/>
      <c r="C696" s="24"/>
      <c r="D696" s="24"/>
    </row>
    <row r="697" spans="1:4" s="14" customFormat="1">
      <c r="A697" s="24"/>
      <c r="B697" s="24"/>
      <c r="C697" s="24"/>
      <c r="D697" s="24"/>
    </row>
    <row r="698" spans="1:4" s="14" customFormat="1">
      <c r="A698" s="24"/>
      <c r="B698" s="24"/>
      <c r="C698" s="24"/>
      <c r="D698" s="24"/>
    </row>
    <row r="699" spans="1:4" s="14" customFormat="1">
      <c r="A699" s="24"/>
      <c r="B699" s="24"/>
      <c r="C699" s="24"/>
      <c r="D699" s="24"/>
    </row>
    <row r="700" spans="1:4" s="14" customFormat="1">
      <c r="A700" s="24"/>
      <c r="B700" s="24"/>
      <c r="C700" s="24"/>
      <c r="D700" s="24"/>
    </row>
    <row r="701" spans="1:4" s="14" customFormat="1">
      <c r="A701" s="24"/>
      <c r="B701" s="24"/>
      <c r="C701" s="24"/>
      <c r="D701" s="24"/>
    </row>
    <row r="702" spans="1:4" s="14" customFormat="1">
      <c r="A702" s="24"/>
      <c r="B702" s="24"/>
      <c r="C702" s="24"/>
      <c r="D702" s="24"/>
    </row>
    <row r="703" spans="1:4" s="14" customFormat="1">
      <c r="A703" s="24"/>
      <c r="B703" s="24"/>
      <c r="C703" s="24"/>
      <c r="D703" s="24"/>
    </row>
    <row r="704" spans="1:4" s="14" customFormat="1">
      <c r="A704" s="24"/>
      <c r="B704" s="24"/>
      <c r="C704" s="24"/>
      <c r="D704" s="24"/>
    </row>
    <row r="705" spans="1:4" s="14" customFormat="1">
      <c r="A705" s="24"/>
      <c r="B705" s="24"/>
      <c r="C705" s="24"/>
      <c r="D705" s="24"/>
    </row>
    <row r="706" spans="1:4" s="14" customFormat="1">
      <c r="A706" s="24"/>
      <c r="B706" s="24"/>
      <c r="C706" s="24"/>
      <c r="D706" s="24"/>
    </row>
    <row r="707" spans="1:4" s="14" customFormat="1">
      <c r="A707" s="24"/>
      <c r="B707" s="24"/>
      <c r="C707" s="24"/>
      <c r="D707" s="24"/>
    </row>
    <row r="708" spans="1:4" s="14" customFormat="1">
      <c r="A708" s="24"/>
      <c r="B708" s="24"/>
      <c r="C708" s="24"/>
      <c r="D708" s="24"/>
    </row>
    <row r="709" spans="1:4" s="14" customFormat="1">
      <c r="A709" s="24"/>
      <c r="B709" s="24"/>
      <c r="C709" s="24"/>
      <c r="D709" s="24"/>
    </row>
    <row r="710" spans="1:4" s="14" customFormat="1">
      <c r="A710" s="24"/>
      <c r="B710" s="24"/>
      <c r="C710" s="24"/>
      <c r="D710" s="24"/>
    </row>
    <row r="711" spans="1:4" s="14" customFormat="1">
      <c r="A711" s="24"/>
      <c r="B711" s="24"/>
      <c r="C711" s="24"/>
      <c r="D711" s="24"/>
    </row>
    <row r="712" spans="1:4" s="14" customFormat="1">
      <c r="A712" s="24"/>
      <c r="B712" s="24"/>
      <c r="C712" s="24"/>
      <c r="D712" s="24"/>
    </row>
    <row r="713" spans="1:4" s="14" customFormat="1">
      <c r="A713" s="24"/>
      <c r="B713" s="24"/>
      <c r="C713" s="24"/>
      <c r="D713" s="24"/>
    </row>
    <row r="714" spans="1:4" s="14" customFormat="1">
      <c r="A714" s="24"/>
      <c r="B714" s="24"/>
      <c r="C714" s="24"/>
      <c r="D714" s="24"/>
    </row>
    <row r="715" spans="1:4" s="14" customFormat="1">
      <c r="A715" s="24"/>
      <c r="B715" s="24"/>
      <c r="C715" s="24"/>
      <c r="D715" s="24"/>
    </row>
    <row r="716" spans="1:4" s="14" customFormat="1">
      <c r="A716" s="24"/>
      <c r="B716" s="24"/>
      <c r="C716" s="24"/>
      <c r="D716" s="24"/>
    </row>
    <row r="717" spans="1:4" s="14" customFormat="1">
      <c r="A717" s="24"/>
      <c r="B717" s="24"/>
      <c r="C717" s="24"/>
      <c r="D717" s="24"/>
    </row>
    <row r="718" spans="1:4" s="14" customFormat="1">
      <c r="A718" s="24"/>
      <c r="B718" s="24"/>
      <c r="C718" s="24"/>
      <c r="D718" s="24"/>
    </row>
    <row r="719" spans="1:4" s="14" customFormat="1">
      <c r="A719" s="24"/>
      <c r="B719" s="24"/>
      <c r="C719" s="24"/>
      <c r="D719" s="24"/>
    </row>
    <row r="720" spans="1:4" s="14" customFormat="1">
      <c r="A720" s="24"/>
      <c r="B720" s="24"/>
      <c r="C720" s="24"/>
      <c r="D720" s="24"/>
    </row>
    <row r="721" spans="1:4" s="14" customFormat="1">
      <c r="A721" s="24"/>
      <c r="B721" s="24"/>
      <c r="C721" s="24"/>
      <c r="D721" s="24"/>
    </row>
    <row r="722" spans="1:4" s="14" customFormat="1">
      <c r="A722" s="24"/>
      <c r="B722" s="24"/>
      <c r="C722" s="24"/>
      <c r="D722" s="24"/>
    </row>
    <row r="723" spans="1:4" s="14" customFormat="1">
      <c r="A723" s="24"/>
      <c r="B723" s="24"/>
      <c r="C723" s="24"/>
      <c r="D723" s="24"/>
    </row>
    <row r="724" spans="1:4" s="14" customFormat="1">
      <c r="A724" s="24"/>
      <c r="B724" s="24"/>
      <c r="C724" s="24"/>
      <c r="D724" s="24"/>
    </row>
    <row r="725" spans="1:4" s="14" customFormat="1">
      <c r="A725" s="24"/>
      <c r="B725" s="24"/>
      <c r="C725" s="24"/>
      <c r="D725" s="24"/>
    </row>
    <row r="726" spans="1:4" s="14" customFormat="1">
      <c r="A726" s="24"/>
      <c r="B726" s="24"/>
      <c r="C726" s="24"/>
      <c r="D726" s="24"/>
    </row>
    <row r="727" spans="1:4" s="14" customFormat="1">
      <c r="A727" s="24"/>
      <c r="B727" s="24"/>
      <c r="C727" s="24"/>
      <c r="D727" s="24"/>
    </row>
    <row r="728" spans="1:4" s="14" customFormat="1">
      <c r="A728" s="24"/>
      <c r="B728" s="24"/>
      <c r="C728" s="24"/>
      <c r="D728" s="24"/>
    </row>
    <row r="729" spans="1:4" s="14" customFormat="1">
      <c r="A729" s="24"/>
      <c r="B729" s="24"/>
      <c r="C729" s="24"/>
      <c r="D729" s="24"/>
    </row>
    <row r="730" spans="1:4" s="14" customFormat="1">
      <c r="A730" s="24"/>
      <c r="B730" s="24"/>
      <c r="C730" s="24"/>
      <c r="D730" s="24"/>
    </row>
    <row r="731" spans="1:4" s="14" customFormat="1">
      <c r="A731" s="24"/>
      <c r="B731" s="24"/>
      <c r="C731" s="24"/>
      <c r="D731" s="24"/>
    </row>
    <row r="732" spans="1:4" s="14" customFormat="1">
      <c r="A732" s="24"/>
      <c r="B732" s="24"/>
      <c r="C732" s="24"/>
      <c r="D732" s="24"/>
    </row>
    <row r="733" spans="1:4" s="14" customFormat="1">
      <c r="A733" s="24"/>
      <c r="B733" s="24"/>
      <c r="C733" s="24"/>
      <c r="D733" s="24"/>
    </row>
    <row r="734" spans="1:4" s="14" customFormat="1">
      <c r="A734" s="24"/>
      <c r="B734" s="24"/>
      <c r="C734" s="24"/>
      <c r="D734" s="24"/>
    </row>
    <row r="735" spans="1:4" s="14" customFormat="1">
      <c r="A735" s="24"/>
      <c r="B735" s="24"/>
      <c r="C735" s="24"/>
      <c r="D735" s="24"/>
    </row>
    <row r="736" spans="1:4" s="14" customFormat="1">
      <c r="A736" s="24"/>
      <c r="B736" s="24"/>
      <c r="C736" s="24"/>
      <c r="D736" s="24"/>
    </row>
    <row r="737" spans="1:4" s="14" customFormat="1">
      <c r="A737" s="24"/>
      <c r="B737" s="24"/>
      <c r="C737" s="24"/>
      <c r="D737" s="24"/>
    </row>
    <row r="738" spans="1:4" s="14" customFormat="1">
      <c r="A738" s="24"/>
      <c r="B738" s="24"/>
      <c r="C738" s="24"/>
      <c r="D738" s="24"/>
    </row>
    <row r="739" spans="1:4" s="14" customFormat="1">
      <c r="A739" s="24"/>
      <c r="B739" s="24"/>
      <c r="C739" s="24"/>
      <c r="D739" s="24"/>
    </row>
    <row r="740" spans="1:4" s="14" customFormat="1">
      <c r="A740" s="24"/>
      <c r="B740" s="24"/>
      <c r="C740" s="24"/>
      <c r="D740" s="24"/>
    </row>
    <row r="741" spans="1:4" s="14" customFormat="1">
      <c r="A741" s="24"/>
      <c r="B741" s="24"/>
      <c r="C741" s="24"/>
      <c r="D741" s="24"/>
    </row>
    <row r="742" spans="1:4" s="14" customFormat="1">
      <c r="A742" s="24"/>
      <c r="B742" s="24"/>
      <c r="C742" s="24"/>
      <c r="D742" s="24"/>
    </row>
    <row r="743" spans="1:4" s="14" customFormat="1">
      <c r="A743" s="24"/>
      <c r="B743" s="24"/>
      <c r="C743" s="24"/>
      <c r="D743" s="24"/>
    </row>
    <row r="744" spans="1:4" s="14" customFormat="1">
      <c r="A744" s="24"/>
      <c r="B744" s="24"/>
      <c r="C744" s="24"/>
      <c r="D744" s="24"/>
    </row>
    <row r="745" spans="1:4" s="14" customFormat="1">
      <c r="A745" s="24"/>
      <c r="B745" s="24"/>
      <c r="C745" s="24"/>
      <c r="D745" s="24"/>
    </row>
    <row r="746" spans="1:4" s="14" customFormat="1">
      <c r="A746" s="24"/>
      <c r="B746" s="24"/>
      <c r="C746" s="24"/>
      <c r="D746" s="24"/>
    </row>
    <row r="747" spans="1:4" s="14" customFormat="1">
      <c r="A747" s="24"/>
      <c r="B747" s="24"/>
      <c r="C747" s="24"/>
      <c r="D747" s="24"/>
    </row>
    <row r="748" spans="1:4" s="14" customFormat="1">
      <c r="A748" s="24"/>
      <c r="B748" s="24"/>
      <c r="C748" s="24"/>
      <c r="D748" s="24"/>
    </row>
    <row r="749" spans="1:4" s="14" customFormat="1">
      <c r="A749" s="24"/>
      <c r="B749" s="24"/>
      <c r="C749" s="24"/>
      <c r="D749" s="24"/>
    </row>
    <row r="750" spans="1:4" s="14" customFormat="1">
      <c r="A750" s="24"/>
      <c r="B750" s="24"/>
      <c r="C750" s="24"/>
      <c r="D750" s="24"/>
    </row>
    <row r="751" spans="1:4" s="14" customFormat="1">
      <c r="A751" s="24"/>
      <c r="B751" s="24"/>
      <c r="C751" s="24"/>
      <c r="D751" s="24"/>
    </row>
    <row r="752" spans="1:4" s="14" customFormat="1">
      <c r="A752" s="24"/>
      <c r="B752" s="24"/>
      <c r="C752" s="24"/>
      <c r="D752" s="24"/>
    </row>
    <row r="753" spans="1:4" s="14" customFormat="1">
      <c r="A753" s="24"/>
      <c r="B753" s="24"/>
      <c r="C753" s="24"/>
      <c r="D753" s="24"/>
    </row>
    <row r="754" spans="1:4" s="14" customFormat="1">
      <c r="A754" s="24"/>
      <c r="B754" s="24"/>
      <c r="C754" s="24"/>
      <c r="D754" s="24"/>
    </row>
    <row r="755" spans="1:4" s="14" customFormat="1">
      <c r="A755" s="24"/>
      <c r="B755" s="24"/>
      <c r="C755" s="24"/>
      <c r="D755" s="24"/>
    </row>
    <row r="756" spans="1:4" s="14" customFormat="1">
      <c r="A756" s="24"/>
      <c r="B756" s="24"/>
      <c r="C756" s="24"/>
      <c r="D756" s="24"/>
    </row>
    <row r="757" spans="1:4" s="14" customFormat="1">
      <c r="A757" s="24"/>
      <c r="B757" s="24"/>
      <c r="C757" s="24"/>
      <c r="D757" s="24"/>
    </row>
    <row r="758" spans="1:4" s="14" customFormat="1">
      <c r="A758" s="24"/>
      <c r="B758" s="24"/>
      <c r="C758" s="24"/>
      <c r="D758" s="24"/>
    </row>
    <row r="759" spans="1:4" s="14" customFormat="1">
      <c r="A759" s="24"/>
      <c r="B759" s="24"/>
      <c r="C759" s="24"/>
      <c r="D759" s="24"/>
    </row>
    <row r="760" spans="1:4" s="14" customFormat="1">
      <c r="A760" s="24"/>
      <c r="B760" s="24"/>
      <c r="C760" s="24"/>
      <c r="D760" s="24"/>
    </row>
    <row r="761" spans="1:4" s="14" customFormat="1">
      <c r="A761" s="24"/>
      <c r="B761" s="24"/>
      <c r="C761" s="24"/>
      <c r="D761" s="24"/>
    </row>
    <row r="762" spans="1:4" s="14" customFormat="1">
      <c r="A762" s="24"/>
      <c r="B762" s="24"/>
      <c r="C762" s="24"/>
      <c r="D762" s="24"/>
    </row>
    <row r="763" spans="1:4" s="14" customFormat="1">
      <c r="A763" s="24"/>
      <c r="B763" s="24"/>
      <c r="C763" s="24"/>
      <c r="D763" s="24"/>
    </row>
    <row r="764" spans="1:4" s="14" customFormat="1">
      <c r="A764" s="24"/>
      <c r="B764" s="24"/>
      <c r="C764" s="24"/>
      <c r="D764" s="24"/>
    </row>
    <row r="765" spans="1:4" s="14" customFormat="1">
      <c r="A765" s="24"/>
      <c r="B765" s="24"/>
      <c r="C765" s="24"/>
      <c r="D765" s="24"/>
    </row>
    <row r="766" spans="1:4" s="14" customFormat="1">
      <c r="A766" s="24"/>
      <c r="B766" s="24"/>
      <c r="C766" s="24"/>
      <c r="D766" s="24"/>
    </row>
    <row r="767" spans="1:4" s="14" customFormat="1">
      <c r="A767" s="24"/>
      <c r="B767" s="24"/>
      <c r="C767" s="24"/>
      <c r="D767" s="24"/>
    </row>
    <row r="768" spans="1:4" s="14" customFormat="1">
      <c r="A768" s="24"/>
      <c r="B768" s="24"/>
      <c r="C768" s="24"/>
      <c r="D768" s="24"/>
    </row>
    <row r="769" spans="1:4" s="14" customFormat="1">
      <c r="A769" s="24"/>
      <c r="B769" s="24"/>
      <c r="C769" s="24"/>
      <c r="D769" s="24"/>
    </row>
    <row r="770" spans="1:4" s="14" customFormat="1">
      <c r="A770" s="24"/>
      <c r="B770" s="24"/>
      <c r="C770" s="24"/>
      <c r="D770" s="24"/>
    </row>
    <row r="771" spans="1:4" s="14" customFormat="1">
      <c r="A771" s="24"/>
      <c r="B771" s="24"/>
      <c r="C771" s="24"/>
      <c r="D771" s="24"/>
    </row>
    <row r="772" spans="1:4" s="14" customFormat="1">
      <c r="A772" s="24"/>
      <c r="B772" s="24"/>
      <c r="C772" s="24"/>
      <c r="D772" s="24"/>
    </row>
    <row r="773" spans="1:4" s="14" customFormat="1">
      <c r="A773" s="24"/>
      <c r="B773" s="24"/>
      <c r="C773" s="24"/>
      <c r="D773" s="24"/>
    </row>
    <row r="774" spans="1:4" s="14" customFormat="1">
      <c r="A774" s="24"/>
      <c r="B774" s="24"/>
      <c r="C774" s="24"/>
      <c r="D774" s="24"/>
    </row>
    <row r="775" spans="1:4" s="14" customFormat="1">
      <c r="A775" s="24"/>
      <c r="B775" s="24"/>
      <c r="C775" s="24"/>
      <c r="D775" s="24"/>
    </row>
    <row r="776" spans="1:4" s="14" customFormat="1">
      <c r="A776" s="24"/>
      <c r="B776" s="24"/>
      <c r="C776" s="24"/>
      <c r="D776" s="24"/>
    </row>
    <row r="777" spans="1:4" s="14" customFormat="1">
      <c r="A777" s="24"/>
      <c r="B777" s="24"/>
      <c r="C777" s="24"/>
      <c r="D777" s="24"/>
    </row>
    <row r="778" spans="1:4" s="14" customFormat="1">
      <c r="A778" s="24"/>
      <c r="B778" s="24"/>
      <c r="C778" s="24"/>
      <c r="D778" s="24"/>
    </row>
    <row r="779" spans="1:4" s="14" customFormat="1">
      <c r="A779" s="24"/>
      <c r="B779" s="24"/>
      <c r="C779" s="24"/>
      <c r="D779" s="24"/>
    </row>
    <row r="780" spans="1:4" s="14" customFormat="1">
      <c r="A780" s="24"/>
      <c r="B780" s="24"/>
      <c r="C780" s="24"/>
      <c r="D780" s="24"/>
    </row>
    <row r="781" spans="1:4" s="14" customFormat="1">
      <c r="A781" s="24"/>
      <c r="B781" s="24"/>
      <c r="C781" s="24"/>
      <c r="D781" s="24"/>
    </row>
    <row r="782" spans="1:4" s="14" customFormat="1">
      <c r="A782" s="24"/>
      <c r="B782" s="24"/>
      <c r="C782" s="24"/>
      <c r="D782" s="24"/>
    </row>
    <row r="783" spans="1:4" s="14" customFormat="1">
      <c r="A783" s="24"/>
      <c r="B783" s="24"/>
      <c r="C783" s="24"/>
      <c r="D783" s="24"/>
    </row>
    <row r="784" spans="1:4" s="14" customFormat="1">
      <c r="A784" s="24"/>
      <c r="B784" s="24"/>
      <c r="C784" s="24"/>
      <c r="D784" s="24"/>
    </row>
    <row r="785" spans="1:4" s="14" customFormat="1">
      <c r="A785" s="24"/>
      <c r="B785" s="24"/>
      <c r="C785" s="24"/>
      <c r="D785" s="24"/>
    </row>
    <row r="786" spans="1:4" s="14" customFormat="1">
      <c r="A786" s="24"/>
      <c r="B786" s="24"/>
      <c r="C786" s="24"/>
      <c r="D786" s="24"/>
    </row>
    <row r="787" spans="1:4" s="14" customFormat="1">
      <c r="A787" s="24"/>
      <c r="B787" s="24"/>
      <c r="C787" s="24"/>
      <c r="D787" s="24"/>
    </row>
    <row r="788" spans="1:4" s="14" customFormat="1">
      <c r="A788" s="24"/>
      <c r="B788" s="24"/>
      <c r="C788" s="24"/>
      <c r="D788" s="24"/>
    </row>
    <row r="789" spans="1:4" s="14" customFormat="1">
      <c r="A789" s="24"/>
      <c r="B789" s="24"/>
      <c r="C789" s="24"/>
      <c r="D789" s="24"/>
    </row>
    <row r="790" spans="1:4" s="14" customFormat="1">
      <c r="A790" s="24"/>
      <c r="B790" s="24"/>
      <c r="C790" s="24"/>
      <c r="D790" s="24"/>
    </row>
    <row r="791" spans="1:4" s="14" customFormat="1">
      <c r="A791" s="24"/>
      <c r="B791" s="24"/>
      <c r="C791" s="24"/>
      <c r="D791" s="24"/>
    </row>
    <row r="792" spans="1:4" s="14" customFormat="1">
      <c r="A792" s="24"/>
      <c r="B792" s="24"/>
      <c r="C792" s="24"/>
      <c r="D792" s="24"/>
    </row>
    <row r="793" spans="1:4" s="14" customFormat="1">
      <c r="A793" s="24"/>
      <c r="B793" s="24"/>
      <c r="C793" s="24"/>
      <c r="D793" s="24"/>
    </row>
    <row r="794" spans="1:4" s="14" customFormat="1">
      <c r="A794" s="24"/>
      <c r="B794" s="24"/>
      <c r="C794" s="24"/>
      <c r="D794" s="24"/>
    </row>
    <row r="795" spans="1:4" s="14" customFormat="1">
      <c r="A795" s="24"/>
      <c r="B795" s="24"/>
      <c r="C795" s="24"/>
      <c r="D795" s="24"/>
    </row>
    <row r="796" spans="1:4" s="14" customFormat="1">
      <c r="A796" s="24"/>
      <c r="B796" s="24"/>
      <c r="C796" s="24"/>
      <c r="D796" s="24"/>
    </row>
    <row r="797" spans="1:4" s="14" customFormat="1">
      <c r="A797" s="24"/>
      <c r="B797" s="24"/>
      <c r="C797" s="24"/>
      <c r="D797" s="24"/>
    </row>
    <row r="798" spans="1:4" s="14" customFormat="1">
      <c r="A798" s="24"/>
      <c r="B798" s="24"/>
      <c r="C798" s="24"/>
      <c r="D798" s="24"/>
    </row>
    <row r="799" spans="1:4" s="14" customFormat="1">
      <c r="A799" s="24"/>
      <c r="B799" s="24"/>
      <c r="C799" s="24"/>
      <c r="D799" s="24"/>
    </row>
    <row r="800" spans="1:4" s="14" customFormat="1">
      <c r="A800" s="24"/>
      <c r="B800" s="24"/>
      <c r="C800" s="24"/>
      <c r="D800" s="24"/>
    </row>
    <row r="801" spans="1:4" s="14" customFormat="1">
      <c r="A801" s="24"/>
      <c r="B801" s="24"/>
      <c r="C801" s="24"/>
      <c r="D801" s="24"/>
    </row>
    <row r="802" spans="1:4" s="14" customFormat="1">
      <c r="A802" s="24"/>
      <c r="B802" s="24"/>
      <c r="C802" s="24"/>
      <c r="D802" s="24"/>
    </row>
    <row r="803" spans="1:4" s="14" customFormat="1">
      <c r="A803" s="24"/>
      <c r="B803" s="24"/>
      <c r="C803" s="24"/>
      <c r="D803" s="24"/>
    </row>
    <row r="804" spans="1:4" s="14" customFormat="1">
      <c r="A804" s="24"/>
      <c r="B804" s="24"/>
      <c r="C804" s="24"/>
      <c r="D804" s="24"/>
    </row>
    <row r="805" spans="1:4" s="14" customFormat="1">
      <c r="A805" s="24"/>
      <c r="B805" s="24"/>
      <c r="C805" s="24"/>
      <c r="D805" s="24"/>
    </row>
    <row r="806" spans="1:4" s="14" customFormat="1">
      <c r="A806" s="24"/>
      <c r="B806" s="24"/>
      <c r="C806" s="24"/>
      <c r="D806" s="24"/>
    </row>
    <row r="807" spans="1:4" s="14" customFormat="1">
      <c r="A807" s="24"/>
      <c r="B807" s="24"/>
      <c r="C807" s="24"/>
      <c r="D807" s="24"/>
    </row>
    <row r="808" spans="1:4" s="14" customFormat="1">
      <c r="A808" s="24"/>
      <c r="B808" s="24"/>
      <c r="C808" s="24"/>
      <c r="D808" s="24"/>
    </row>
    <row r="809" spans="1:4" s="14" customFormat="1">
      <c r="A809" s="24"/>
      <c r="B809" s="24"/>
      <c r="C809" s="24"/>
      <c r="D809" s="24"/>
    </row>
    <row r="810" spans="1:4" s="14" customFormat="1">
      <c r="A810" s="24"/>
      <c r="B810" s="24"/>
      <c r="C810" s="24"/>
      <c r="D810" s="24"/>
    </row>
    <row r="811" spans="1:4" s="14" customFormat="1">
      <c r="A811" s="24"/>
      <c r="B811" s="24"/>
      <c r="C811" s="24"/>
      <c r="D811" s="24"/>
    </row>
    <row r="812" spans="1:4" s="14" customFormat="1">
      <c r="A812" s="24"/>
      <c r="B812" s="24"/>
      <c r="C812" s="24"/>
      <c r="D812" s="24"/>
    </row>
    <row r="813" spans="1:4" s="14" customFormat="1">
      <c r="A813" s="24"/>
      <c r="B813" s="24"/>
      <c r="C813" s="24"/>
      <c r="D813" s="24"/>
    </row>
    <row r="814" spans="1:4" s="14" customFormat="1">
      <c r="A814" s="24"/>
      <c r="B814" s="24"/>
      <c r="C814" s="24"/>
      <c r="D814" s="24"/>
    </row>
    <row r="815" spans="1:4" s="14" customFormat="1">
      <c r="A815" s="24"/>
      <c r="B815" s="24"/>
      <c r="C815" s="24"/>
      <c r="D815" s="24"/>
    </row>
    <row r="816" spans="1:4" s="14" customFormat="1">
      <c r="A816" s="24"/>
      <c r="B816" s="24"/>
      <c r="C816" s="24"/>
      <c r="D816" s="24"/>
    </row>
    <row r="817" spans="1:4" s="14" customFormat="1">
      <c r="A817" s="24"/>
      <c r="B817" s="24"/>
      <c r="C817" s="24"/>
      <c r="D817" s="24"/>
    </row>
    <row r="818" spans="1:4" s="14" customFormat="1">
      <c r="A818" s="24"/>
      <c r="B818" s="24"/>
      <c r="C818" s="24"/>
      <c r="D818" s="24"/>
    </row>
    <row r="819" spans="1:4" s="14" customFormat="1">
      <c r="A819" s="24"/>
      <c r="B819" s="24"/>
      <c r="C819" s="24"/>
      <c r="D819" s="24"/>
    </row>
    <row r="820" spans="1:4" s="14" customFormat="1">
      <c r="A820" s="24"/>
      <c r="B820" s="24"/>
      <c r="C820" s="24"/>
      <c r="D820" s="24"/>
    </row>
    <row r="821" spans="1:4" s="14" customFormat="1">
      <c r="A821" s="24"/>
      <c r="B821" s="24"/>
      <c r="C821" s="24"/>
      <c r="D821" s="24"/>
    </row>
    <row r="822" spans="1:4" s="14" customFormat="1">
      <c r="A822" s="24"/>
      <c r="B822" s="24"/>
      <c r="C822" s="24"/>
      <c r="D822" s="24"/>
    </row>
    <row r="823" spans="1:4" s="14" customFormat="1">
      <c r="A823" s="24"/>
      <c r="B823" s="24"/>
      <c r="C823" s="24"/>
      <c r="D823" s="24"/>
    </row>
    <row r="824" spans="1:4" s="14" customFormat="1">
      <c r="A824" s="24"/>
      <c r="B824" s="24"/>
      <c r="C824" s="24"/>
      <c r="D824" s="24"/>
    </row>
    <row r="825" spans="1:4" s="14" customFormat="1">
      <c r="A825" s="24"/>
      <c r="B825" s="24"/>
      <c r="C825" s="24"/>
      <c r="D825" s="24"/>
    </row>
    <row r="826" spans="1:4" s="14" customFormat="1">
      <c r="A826" s="24"/>
      <c r="B826" s="24"/>
      <c r="C826" s="24"/>
      <c r="D826" s="24"/>
    </row>
    <row r="827" spans="1:4" s="14" customFormat="1">
      <c r="A827" s="24"/>
      <c r="B827" s="24"/>
      <c r="C827" s="24"/>
      <c r="D827" s="24"/>
    </row>
    <row r="828" spans="1:4" s="14" customFormat="1">
      <c r="A828" s="24"/>
      <c r="B828" s="24"/>
      <c r="C828" s="24"/>
      <c r="D828" s="24"/>
    </row>
    <row r="829" spans="1:4" s="14" customFormat="1">
      <c r="A829" s="24"/>
      <c r="B829" s="24"/>
      <c r="C829" s="24"/>
      <c r="D829" s="24"/>
    </row>
    <row r="830" spans="1:4" s="14" customFormat="1">
      <c r="A830" s="24"/>
      <c r="B830" s="24"/>
      <c r="C830" s="24"/>
      <c r="D830" s="24"/>
    </row>
    <row r="831" spans="1:4" s="14" customFormat="1">
      <c r="A831" s="24"/>
      <c r="B831" s="24"/>
      <c r="C831" s="24"/>
      <c r="D831" s="24"/>
    </row>
    <row r="832" spans="1:4" s="14" customFormat="1">
      <c r="A832" s="24"/>
      <c r="B832" s="24"/>
      <c r="C832" s="24"/>
      <c r="D832" s="24"/>
    </row>
    <row r="833" spans="1:4" s="14" customFormat="1">
      <c r="A833" s="24"/>
      <c r="B833" s="24"/>
      <c r="C833" s="24"/>
      <c r="D833" s="24"/>
    </row>
    <row r="834" spans="1:4" s="14" customFormat="1">
      <c r="A834" s="24"/>
      <c r="B834" s="24"/>
      <c r="C834" s="24"/>
      <c r="D834" s="24"/>
    </row>
    <row r="835" spans="1:4" s="14" customFormat="1">
      <c r="A835" s="24"/>
      <c r="B835" s="24"/>
      <c r="C835" s="24"/>
      <c r="D835" s="24"/>
    </row>
    <row r="836" spans="1:4" s="14" customFormat="1">
      <c r="A836" s="24"/>
      <c r="B836" s="24"/>
      <c r="C836" s="24"/>
      <c r="D836" s="24"/>
    </row>
    <row r="837" spans="1:4" s="14" customFormat="1">
      <c r="A837" s="24"/>
      <c r="B837" s="24"/>
      <c r="C837" s="24"/>
      <c r="D837" s="24"/>
    </row>
    <row r="838" spans="1:4" s="14" customFormat="1">
      <c r="A838" s="24"/>
      <c r="B838" s="24"/>
      <c r="C838" s="24"/>
      <c r="D838" s="24"/>
    </row>
    <row r="839" spans="1:4" s="14" customFormat="1">
      <c r="A839" s="24"/>
      <c r="B839" s="24"/>
      <c r="C839" s="24"/>
      <c r="D839" s="24"/>
    </row>
    <row r="840" spans="1:4" s="14" customFormat="1">
      <c r="A840" s="24"/>
      <c r="B840" s="24"/>
      <c r="C840" s="24"/>
      <c r="D840" s="24"/>
    </row>
    <row r="841" spans="1:4" s="14" customFormat="1">
      <c r="A841" s="24"/>
      <c r="B841" s="24"/>
      <c r="C841" s="24"/>
      <c r="D841" s="24"/>
    </row>
    <row r="842" spans="1:4" s="14" customFormat="1">
      <c r="A842" s="24"/>
      <c r="B842" s="24"/>
      <c r="C842" s="24"/>
      <c r="D842" s="24"/>
    </row>
    <row r="843" spans="1:4" s="14" customFormat="1">
      <c r="A843" s="24"/>
      <c r="B843" s="24"/>
      <c r="C843" s="24"/>
      <c r="D843" s="24"/>
    </row>
    <row r="844" spans="1:4" s="14" customFormat="1">
      <c r="A844" s="24"/>
      <c r="B844" s="24"/>
      <c r="C844" s="24"/>
      <c r="D844" s="24"/>
    </row>
    <row r="845" spans="1:4" s="14" customFormat="1">
      <c r="A845" s="24"/>
      <c r="B845" s="24"/>
      <c r="C845" s="24"/>
      <c r="D845" s="24"/>
    </row>
    <row r="846" spans="1:4" s="14" customFormat="1">
      <c r="A846" s="24"/>
      <c r="B846" s="24"/>
      <c r="C846" s="24"/>
      <c r="D846" s="24"/>
    </row>
    <row r="847" spans="1:4" s="14" customFormat="1">
      <c r="A847" s="24"/>
      <c r="B847" s="24"/>
      <c r="C847" s="24"/>
      <c r="D847" s="24"/>
    </row>
    <row r="848" spans="1:4" s="14" customFormat="1">
      <c r="A848" s="24"/>
      <c r="B848" s="24"/>
      <c r="C848" s="24"/>
      <c r="D848" s="24"/>
    </row>
    <row r="849" spans="1:4" s="14" customFormat="1">
      <c r="A849" s="24"/>
      <c r="B849" s="24"/>
      <c r="C849" s="24"/>
      <c r="D849" s="24"/>
    </row>
    <row r="850" spans="1:4" s="14" customFormat="1">
      <c r="A850" s="24"/>
      <c r="B850" s="24"/>
      <c r="C850" s="24"/>
      <c r="D850" s="24"/>
    </row>
    <row r="851" spans="1:4" s="14" customFormat="1">
      <c r="A851" s="24"/>
      <c r="B851" s="24"/>
      <c r="C851" s="24"/>
      <c r="D851" s="24"/>
    </row>
    <row r="852" spans="1:4" s="14" customFormat="1">
      <c r="A852" s="24"/>
      <c r="B852" s="24"/>
      <c r="C852" s="24"/>
      <c r="D852" s="24"/>
    </row>
    <row r="853" spans="1:4" s="14" customFormat="1">
      <c r="A853" s="24"/>
      <c r="B853" s="24"/>
      <c r="C853" s="24"/>
      <c r="D853" s="24"/>
    </row>
    <row r="854" spans="1:4" s="14" customFormat="1">
      <c r="A854" s="24"/>
      <c r="B854" s="24"/>
      <c r="C854" s="24"/>
      <c r="D854" s="24"/>
    </row>
    <row r="855" spans="1:4" s="14" customFormat="1">
      <c r="A855" s="24"/>
      <c r="B855" s="24"/>
      <c r="C855" s="24"/>
      <c r="D855" s="24"/>
    </row>
    <row r="856" spans="1:4" s="14" customFormat="1">
      <c r="A856" s="24"/>
      <c r="B856" s="24"/>
      <c r="C856" s="24"/>
      <c r="D856" s="24"/>
    </row>
    <row r="857" spans="1:4" s="14" customFormat="1">
      <c r="A857" s="24"/>
      <c r="B857" s="24"/>
      <c r="C857" s="24"/>
      <c r="D857" s="24"/>
    </row>
    <row r="858" spans="1:4" s="14" customFormat="1">
      <c r="A858" s="24"/>
      <c r="B858" s="24"/>
      <c r="C858" s="24"/>
      <c r="D858" s="24"/>
    </row>
    <row r="859" spans="1:4" s="14" customFormat="1">
      <c r="A859" s="24"/>
      <c r="B859" s="24"/>
      <c r="C859" s="24"/>
      <c r="D859" s="24"/>
    </row>
    <row r="860" spans="1:4" s="14" customFormat="1">
      <c r="A860" s="24"/>
      <c r="B860" s="24"/>
      <c r="C860" s="24"/>
      <c r="D860" s="24"/>
    </row>
    <row r="861" spans="1:4" s="14" customFormat="1">
      <c r="A861" s="24"/>
      <c r="B861" s="24"/>
      <c r="C861" s="24"/>
      <c r="D861" s="24"/>
    </row>
    <row r="862" spans="1:4" s="14" customFormat="1">
      <c r="A862" s="24"/>
      <c r="B862" s="24"/>
      <c r="C862" s="24"/>
      <c r="D862" s="24"/>
    </row>
    <row r="863" spans="1:4" s="14" customFormat="1">
      <c r="A863" s="24"/>
      <c r="B863" s="24"/>
      <c r="C863" s="24"/>
      <c r="D863" s="24"/>
    </row>
    <row r="864" spans="1:4" s="14" customFormat="1">
      <c r="A864" s="24"/>
      <c r="B864" s="24"/>
      <c r="C864" s="24"/>
      <c r="D864" s="24"/>
    </row>
    <row r="865" spans="1:4" s="14" customFormat="1">
      <c r="A865" s="24"/>
      <c r="B865" s="24"/>
      <c r="C865" s="24"/>
      <c r="D865" s="24"/>
    </row>
    <row r="866" spans="1:4" s="14" customFormat="1">
      <c r="A866" s="24"/>
      <c r="B866" s="24"/>
      <c r="C866" s="24"/>
      <c r="D866" s="24"/>
    </row>
    <row r="867" spans="1:4" s="14" customFormat="1">
      <c r="A867" s="24"/>
      <c r="B867" s="24"/>
      <c r="C867" s="24"/>
      <c r="D867" s="24"/>
    </row>
    <row r="868" spans="1:4" s="14" customFormat="1">
      <c r="A868" s="24"/>
      <c r="B868" s="24"/>
      <c r="C868" s="24"/>
      <c r="D868" s="24"/>
    </row>
    <row r="869" spans="1:4" s="14" customFormat="1">
      <c r="A869" s="24"/>
      <c r="B869" s="24"/>
      <c r="C869" s="24"/>
      <c r="D869" s="24"/>
    </row>
    <row r="870" spans="1:4" s="14" customFormat="1">
      <c r="A870" s="24"/>
      <c r="B870" s="24"/>
      <c r="C870" s="24"/>
      <c r="D870" s="24"/>
    </row>
    <row r="871" spans="1:4" s="14" customFormat="1">
      <c r="A871" s="24"/>
      <c r="B871" s="24"/>
      <c r="C871" s="24"/>
      <c r="D871" s="24"/>
    </row>
    <row r="872" spans="1:4" s="14" customFormat="1">
      <c r="A872" s="24"/>
      <c r="B872" s="24"/>
      <c r="C872" s="24"/>
      <c r="D872" s="24"/>
    </row>
    <row r="873" spans="1:4" s="14" customFormat="1">
      <c r="A873" s="24"/>
      <c r="B873" s="24"/>
      <c r="C873" s="24"/>
      <c r="D873" s="24"/>
    </row>
    <row r="874" spans="1:4" s="14" customFormat="1">
      <c r="A874" s="24"/>
      <c r="B874" s="24"/>
      <c r="C874" s="24"/>
      <c r="D874" s="24"/>
    </row>
    <row r="875" spans="1:4" s="14" customFormat="1">
      <c r="A875" s="24"/>
      <c r="B875" s="24"/>
      <c r="C875" s="24"/>
      <c r="D875" s="24"/>
    </row>
    <row r="876" spans="1:4" s="14" customFormat="1">
      <c r="A876" s="24"/>
      <c r="B876" s="24"/>
      <c r="C876" s="24"/>
      <c r="D876" s="24"/>
    </row>
    <row r="877" spans="1:4" s="14" customFormat="1">
      <c r="A877" s="24"/>
      <c r="B877" s="24"/>
      <c r="C877" s="24"/>
      <c r="D877" s="24"/>
    </row>
    <row r="878" spans="1:4" s="14" customFormat="1">
      <c r="A878" s="24"/>
      <c r="B878" s="24"/>
      <c r="C878" s="24"/>
      <c r="D878" s="24"/>
    </row>
    <row r="879" spans="1:4" s="14" customFormat="1">
      <c r="A879" s="24"/>
      <c r="B879" s="24"/>
      <c r="C879" s="24"/>
      <c r="D879" s="24"/>
    </row>
    <row r="880" spans="1:4" s="14" customFormat="1">
      <c r="A880" s="24"/>
      <c r="B880" s="24"/>
      <c r="C880" s="24"/>
      <c r="D880" s="24"/>
    </row>
    <row r="881" spans="1:4" s="14" customFormat="1">
      <c r="A881" s="24"/>
      <c r="B881" s="24"/>
      <c r="C881" s="24"/>
      <c r="D881" s="24"/>
    </row>
    <row r="882" spans="1:4" s="14" customFormat="1">
      <c r="A882" s="24"/>
      <c r="B882" s="24"/>
      <c r="C882" s="24"/>
      <c r="D882" s="24"/>
    </row>
    <row r="883" spans="1:4" s="14" customFormat="1">
      <c r="A883" s="24"/>
      <c r="B883" s="24"/>
      <c r="C883" s="24"/>
      <c r="D883" s="24"/>
    </row>
    <row r="884" spans="1:4" s="14" customFormat="1">
      <c r="A884" s="24"/>
      <c r="B884" s="24"/>
      <c r="C884" s="24"/>
      <c r="D884" s="24"/>
    </row>
    <row r="885" spans="1:4" s="14" customFormat="1">
      <c r="A885" s="24"/>
      <c r="B885" s="24"/>
      <c r="C885" s="24"/>
      <c r="D885" s="24"/>
    </row>
    <row r="886" spans="1:4" s="14" customFormat="1">
      <c r="A886" s="24"/>
      <c r="B886" s="24"/>
      <c r="C886" s="24"/>
      <c r="D886" s="24"/>
    </row>
    <row r="887" spans="1:4" s="14" customFormat="1">
      <c r="A887" s="24"/>
      <c r="B887" s="24"/>
      <c r="C887" s="24"/>
      <c r="D887" s="24"/>
    </row>
    <row r="888" spans="1:4" s="14" customFormat="1">
      <c r="A888" s="24"/>
      <c r="B888" s="24"/>
      <c r="C888" s="24"/>
      <c r="D888" s="24"/>
    </row>
    <row r="889" spans="1:4" s="14" customFormat="1">
      <c r="A889" s="24"/>
      <c r="B889" s="24"/>
      <c r="C889" s="24"/>
      <c r="D889" s="24"/>
    </row>
    <row r="890" spans="1:4" s="14" customFormat="1">
      <c r="A890" s="24"/>
      <c r="B890" s="24"/>
      <c r="C890" s="24"/>
      <c r="D890" s="24"/>
    </row>
    <row r="891" spans="1:4" s="14" customFormat="1">
      <c r="A891" s="24"/>
      <c r="B891" s="24"/>
      <c r="C891" s="24"/>
      <c r="D891" s="24"/>
    </row>
    <row r="892" spans="1:4" s="14" customFormat="1">
      <c r="A892" s="24"/>
      <c r="B892" s="24"/>
      <c r="C892" s="24"/>
      <c r="D892" s="24"/>
    </row>
    <row r="893" spans="1:4" s="14" customFormat="1">
      <c r="A893" s="24"/>
      <c r="B893" s="24"/>
      <c r="C893" s="24"/>
      <c r="D893" s="24"/>
    </row>
    <row r="894" spans="1:4" s="14" customFormat="1">
      <c r="A894" s="24"/>
      <c r="B894" s="24"/>
      <c r="C894" s="24"/>
      <c r="D894" s="24"/>
    </row>
    <row r="895" spans="1:4" s="14" customFormat="1">
      <c r="A895" s="24"/>
      <c r="B895" s="24"/>
      <c r="C895" s="24"/>
      <c r="D895" s="24"/>
    </row>
    <row r="896" spans="1:4" s="14" customFormat="1">
      <c r="A896" s="24"/>
      <c r="B896" s="24"/>
      <c r="C896" s="24"/>
      <c r="D896" s="24"/>
    </row>
    <row r="897" spans="1:4" s="14" customFormat="1">
      <c r="A897" s="24"/>
      <c r="B897" s="24"/>
      <c r="C897" s="24"/>
      <c r="D897" s="24"/>
    </row>
    <row r="898" spans="1:4" s="14" customFormat="1">
      <c r="A898" s="24"/>
      <c r="B898" s="24"/>
      <c r="C898" s="24"/>
      <c r="D898" s="24"/>
    </row>
    <row r="899" spans="1:4" s="14" customFormat="1">
      <c r="A899" s="24"/>
      <c r="B899" s="24"/>
      <c r="C899" s="24"/>
      <c r="D899" s="24"/>
    </row>
    <row r="900" spans="1:4" s="14" customFormat="1">
      <c r="A900" s="24"/>
      <c r="B900" s="24"/>
      <c r="C900" s="24"/>
      <c r="D900" s="24"/>
    </row>
    <row r="901" spans="1:4" s="14" customFormat="1">
      <c r="A901" s="24"/>
      <c r="B901" s="24"/>
      <c r="C901" s="24"/>
      <c r="D901" s="24"/>
    </row>
    <row r="902" spans="1:4" s="14" customFormat="1">
      <c r="A902" s="24"/>
      <c r="B902" s="24"/>
      <c r="C902" s="24"/>
      <c r="D902" s="24"/>
    </row>
    <row r="903" spans="1:4" s="14" customFormat="1">
      <c r="A903" s="24"/>
      <c r="B903" s="24"/>
      <c r="C903" s="24"/>
      <c r="D903" s="24"/>
    </row>
    <row r="904" spans="1:4" s="14" customFormat="1">
      <c r="A904" s="24"/>
      <c r="B904" s="24"/>
      <c r="C904" s="24"/>
      <c r="D904" s="24"/>
    </row>
    <row r="905" spans="1:4" s="14" customFormat="1">
      <c r="A905" s="24"/>
      <c r="B905" s="24"/>
      <c r="C905" s="24"/>
      <c r="D905" s="24"/>
    </row>
    <row r="906" spans="1:4" s="14" customFormat="1">
      <c r="A906" s="24"/>
      <c r="B906" s="24"/>
      <c r="C906" s="24"/>
      <c r="D906" s="24"/>
    </row>
    <row r="907" spans="1:4" s="14" customFormat="1">
      <c r="A907" s="24"/>
      <c r="B907" s="24"/>
      <c r="C907" s="24"/>
      <c r="D907" s="24"/>
    </row>
    <row r="908" spans="1:4" s="14" customFormat="1">
      <c r="A908" s="24"/>
      <c r="B908" s="24"/>
      <c r="C908" s="24"/>
      <c r="D908" s="24"/>
    </row>
    <row r="909" spans="1:4" s="14" customFormat="1">
      <c r="A909" s="24"/>
      <c r="B909" s="24"/>
      <c r="C909" s="24"/>
      <c r="D909" s="24"/>
    </row>
    <row r="910" spans="1:4" s="14" customFormat="1">
      <c r="A910" s="24"/>
      <c r="B910" s="24"/>
      <c r="C910" s="24"/>
      <c r="D910" s="24"/>
    </row>
    <row r="911" spans="1:4" s="14" customFormat="1">
      <c r="A911" s="24"/>
      <c r="B911" s="24"/>
      <c r="C911" s="24"/>
      <c r="D911" s="24"/>
    </row>
    <row r="912" spans="1:4" s="14" customFormat="1">
      <c r="A912" s="24"/>
      <c r="B912" s="24"/>
      <c r="C912" s="24"/>
      <c r="D912" s="24"/>
    </row>
    <row r="913" spans="1:4" s="14" customFormat="1">
      <c r="A913" s="24"/>
      <c r="B913" s="24"/>
      <c r="C913" s="24"/>
      <c r="D913" s="24"/>
    </row>
    <row r="914" spans="1:4" s="14" customFormat="1">
      <c r="A914" s="24"/>
      <c r="B914" s="24"/>
      <c r="C914" s="24"/>
      <c r="D914" s="24"/>
    </row>
    <row r="915" spans="1:4" s="14" customFormat="1">
      <c r="A915" s="24"/>
      <c r="B915" s="24"/>
      <c r="C915" s="24"/>
      <c r="D915" s="24"/>
    </row>
    <row r="916" spans="1:4" s="14" customFormat="1">
      <c r="A916" s="24"/>
      <c r="B916" s="24"/>
      <c r="C916" s="24"/>
      <c r="D916" s="24"/>
    </row>
    <row r="917" spans="1:4" s="14" customFormat="1">
      <c r="A917" s="24"/>
      <c r="B917" s="24"/>
      <c r="C917" s="24"/>
      <c r="D917" s="24"/>
    </row>
  </sheetData>
  <sheetProtection password="DF0E" sheet="1" insertHyperlinks="0"/>
  <mergeCells count="4">
    <mergeCell ref="A11:D11"/>
    <mergeCell ref="A9:D9"/>
    <mergeCell ref="A1:D1"/>
    <mergeCell ref="A3:D3"/>
  </mergeCells>
  <dataValidations count="1">
    <dataValidation type="whole" allowBlank="1" showErrorMessage="1" errorTitle="Ошибка" error="Допускается ввод только неотрицательных целых чисел!" sqref="D14:D55">
      <formula1>0</formula1>
      <formula2>9.99999999999999E+23</formula2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G33"/>
  <sheetViews>
    <sheetView topLeftCell="A4" zoomScale="85" zoomScaleNormal="85" zoomScaleSheetLayoutView="90" workbookViewId="0">
      <selection activeCell="B9" sqref="B9:B13"/>
    </sheetView>
  </sheetViews>
  <sheetFormatPr defaultRowHeight="15"/>
  <cols>
    <col min="1" max="1" width="12.375" style="50" customWidth="1"/>
    <col min="2" max="2" width="13.375" style="53" customWidth="1"/>
    <col min="3" max="7" width="20.375" style="53" customWidth="1"/>
    <col min="8" max="88" width="9" style="50"/>
    <col min="89" max="92" width="9.25" style="50" customWidth="1"/>
    <col min="93" max="93" width="8.125" style="50" customWidth="1"/>
    <col min="94" max="94" width="6" style="50" customWidth="1"/>
    <col min="95" max="95" width="5.25" style="50" customWidth="1"/>
    <col min="96" max="96" width="6" style="50" customWidth="1"/>
    <col min="97" max="97" width="7.25" style="50" customWidth="1"/>
    <col min="98" max="98" width="7.625" style="50" customWidth="1"/>
    <col min="99" max="99" width="7.125" style="50" customWidth="1"/>
    <col min="100" max="100" width="8.125" style="50" customWidth="1"/>
    <col min="101" max="101" width="10.125" style="50" customWidth="1"/>
    <col min="102" max="103" width="8.125" style="50" customWidth="1"/>
    <col min="104" max="344" width="9" style="50"/>
    <col min="345" max="348" width="9.25" style="50" customWidth="1"/>
    <col min="349" max="349" width="8.125" style="50" customWidth="1"/>
    <col min="350" max="350" width="6" style="50" customWidth="1"/>
    <col min="351" max="351" width="5.25" style="50" customWidth="1"/>
    <col min="352" max="352" width="6" style="50" customWidth="1"/>
    <col min="353" max="353" width="7.25" style="50" customWidth="1"/>
    <col min="354" max="354" width="7.625" style="50" customWidth="1"/>
    <col min="355" max="355" width="7.125" style="50" customWidth="1"/>
    <col min="356" max="356" width="8.125" style="50" customWidth="1"/>
    <col min="357" max="357" width="10.125" style="50" customWidth="1"/>
    <col min="358" max="359" width="8.125" style="50" customWidth="1"/>
    <col min="360" max="600" width="9" style="50"/>
    <col min="601" max="604" width="9.25" style="50" customWidth="1"/>
    <col min="605" max="605" width="8.125" style="50" customWidth="1"/>
    <col min="606" max="606" width="6" style="50" customWidth="1"/>
    <col min="607" max="607" width="5.25" style="50" customWidth="1"/>
    <col min="608" max="608" width="6" style="50" customWidth="1"/>
    <col min="609" max="609" width="7.25" style="50" customWidth="1"/>
    <col min="610" max="610" width="7.625" style="50" customWidth="1"/>
    <col min="611" max="611" width="7.125" style="50" customWidth="1"/>
    <col min="612" max="612" width="8.125" style="50" customWidth="1"/>
    <col min="613" max="613" width="10.125" style="50" customWidth="1"/>
    <col min="614" max="615" width="8.125" style="50" customWidth="1"/>
    <col min="616" max="856" width="9" style="50"/>
    <col min="857" max="860" width="9.25" style="50" customWidth="1"/>
    <col min="861" max="861" width="8.125" style="50" customWidth="1"/>
    <col min="862" max="862" width="6" style="50" customWidth="1"/>
    <col min="863" max="863" width="5.25" style="50" customWidth="1"/>
    <col min="864" max="864" width="6" style="50" customWidth="1"/>
    <col min="865" max="865" width="7.25" style="50" customWidth="1"/>
    <col min="866" max="866" width="7.625" style="50" customWidth="1"/>
    <col min="867" max="867" width="7.125" style="50" customWidth="1"/>
    <col min="868" max="868" width="8.125" style="50" customWidth="1"/>
    <col min="869" max="869" width="10.125" style="50" customWidth="1"/>
    <col min="870" max="871" width="8.125" style="50" customWidth="1"/>
    <col min="872" max="1112" width="9" style="50"/>
    <col min="1113" max="1116" width="9.25" style="50" customWidth="1"/>
    <col min="1117" max="1117" width="8.125" style="50" customWidth="1"/>
    <col min="1118" max="1118" width="6" style="50" customWidth="1"/>
    <col min="1119" max="1119" width="5.25" style="50" customWidth="1"/>
    <col min="1120" max="1120" width="6" style="50" customWidth="1"/>
    <col min="1121" max="1121" width="7.25" style="50" customWidth="1"/>
    <col min="1122" max="1122" width="7.625" style="50" customWidth="1"/>
    <col min="1123" max="1123" width="7.125" style="50" customWidth="1"/>
    <col min="1124" max="1124" width="8.125" style="50" customWidth="1"/>
    <col min="1125" max="1125" width="10.125" style="50" customWidth="1"/>
    <col min="1126" max="1127" width="8.125" style="50" customWidth="1"/>
    <col min="1128" max="1368" width="9" style="50"/>
    <col min="1369" max="1372" width="9.25" style="50" customWidth="1"/>
    <col min="1373" max="1373" width="8.125" style="50" customWidth="1"/>
    <col min="1374" max="1374" width="6" style="50" customWidth="1"/>
    <col min="1375" max="1375" width="5.25" style="50" customWidth="1"/>
    <col min="1376" max="1376" width="6" style="50" customWidth="1"/>
    <col min="1377" max="1377" width="7.25" style="50" customWidth="1"/>
    <col min="1378" max="1378" width="7.625" style="50" customWidth="1"/>
    <col min="1379" max="1379" width="7.125" style="50" customWidth="1"/>
    <col min="1380" max="1380" width="8.125" style="50" customWidth="1"/>
    <col min="1381" max="1381" width="10.125" style="50" customWidth="1"/>
    <col min="1382" max="1383" width="8.125" style="50" customWidth="1"/>
    <col min="1384" max="1624" width="9" style="50"/>
    <col min="1625" max="1628" width="9.25" style="50" customWidth="1"/>
    <col min="1629" max="1629" width="8.125" style="50" customWidth="1"/>
    <col min="1630" max="1630" width="6" style="50" customWidth="1"/>
    <col min="1631" max="1631" width="5.25" style="50" customWidth="1"/>
    <col min="1632" max="1632" width="6" style="50" customWidth="1"/>
    <col min="1633" max="1633" width="7.25" style="50" customWidth="1"/>
    <col min="1634" max="1634" width="7.625" style="50" customWidth="1"/>
    <col min="1635" max="1635" width="7.125" style="50" customWidth="1"/>
    <col min="1636" max="1636" width="8.125" style="50" customWidth="1"/>
    <col min="1637" max="1637" width="10.125" style="50" customWidth="1"/>
    <col min="1638" max="1639" width="8.125" style="50" customWidth="1"/>
    <col min="1640" max="1880" width="9" style="50"/>
    <col min="1881" max="1884" width="9.25" style="50" customWidth="1"/>
    <col min="1885" max="1885" width="8.125" style="50" customWidth="1"/>
    <col min="1886" max="1886" width="6" style="50" customWidth="1"/>
    <col min="1887" max="1887" width="5.25" style="50" customWidth="1"/>
    <col min="1888" max="1888" width="6" style="50" customWidth="1"/>
    <col min="1889" max="1889" width="7.25" style="50" customWidth="1"/>
    <col min="1890" max="1890" width="7.625" style="50" customWidth="1"/>
    <col min="1891" max="1891" width="7.125" style="50" customWidth="1"/>
    <col min="1892" max="1892" width="8.125" style="50" customWidth="1"/>
    <col min="1893" max="1893" width="10.125" style="50" customWidth="1"/>
    <col min="1894" max="1895" width="8.125" style="50" customWidth="1"/>
    <col min="1896" max="2136" width="9" style="50"/>
    <col min="2137" max="2140" width="9.25" style="50" customWidth="1"/>
    <col min="2141" max="2141" width="8.125" style="50" customWidth="1"/>
    <col min="2142" max="2142" width="6" style="50" customWidth="1"/>
    <col min="2143" max="2143" width="5.25" style="50" customWidth="1"/>
    <col min="2144" max="2144" width="6" style="50" customWidth="1"/>
    <col min="2145" max="2145" width="7.25" style="50" customWidth="1"/>
    <col min="2146" max="2146" width="7.625" style="50" customWidth="1"/>
    <col min="2147" max="2147" width="7.125" style="50" customWidth="1"/>
    <col min="2148" max="2148" width="8.125" style="50" customWidth="1"/>
    <col min="2149" max="2149" width="10.125" style="50" customWidth="1"/>
    <col min="2150" max="2151" width="8.125" style="50" customWidth="1"/>
    <col min="2152" max="2392" width="9" style="50"/>
    <col min="2393" max="2396" width="9.25" style="50" customWidth="1"/>
    <col min="2397" max="2397" width="8.125" style="50" customWidth="1"/>
    <col min="2398" max="2398" width="6" style="50" customWidth="1"/>
    <col min="2399" max="2399" width="5.25" style="50" customWidth="1"/>
    <col min="2400" max="2400" width="6" style="50" customWidth="1"/>
    <col min="2401" max="2401" width="7.25" style="50" customWidth="1"/>
    <col min="2402" max="2402" width="7.625" style="50" customWidth="1"/>
    <col min="2403" max="2403" width="7.125" style="50" customWidth="1"/>
    <col min="2404" max="2404" width="8.125" style="50" customWidth="1"/>
    <col min="2405" max="2405" width="10.125" style="50" customWidth="1"/>
    <col min="2406" max="2407" width="8.125" style="50" customWidth="1"/>
    <col min="2408" max="2648" width="9" style="50"/>
    <col min="2649" max="2652" width="9.25" style="50" customWidth="1"/>
    <col min="2653" max="2653" width="8.125" style="50" customWidth="1"/>
    <col min="2654" max="2654" width="6" style="50" customWidth="1"/>
    <col min="2655" max="2655" width="5.25" style="50" customWidth="1"/>
    <col min="2656" max="2656" width="6" style="50" customWidth="1"/>
    <col min="2657" max="2657" width="7.25" style="50" customWidth="1"/>
    <col min="2658" max="2658" width="7.625" style="50" customWidth="1"/>
    <col min="2659" max="2659" width="7.125" style="50" customWidth="1"/>
    <col min="2660" max="2660" width="8.125" style="50" customWidth="1"/>
    <col min="2661" max="2661" width="10.125" style="50" customWidth="1"/>
    <col min="2662" max="2663" width="8.125" style="50" customWidth="1"/>
    <col min="2664" max="2904" width="9" style="50"/>
    <col min="2905" max="2908" width="9.25" style="50" customWidth="1"/>
    <col min="2909" max="2909" width="8.125" style="50" customWidth="1"/>
    <col min="2910" max="2910" width="6" style="50" customWidth="1"/>
    <col min="2911" max="2911" width="5.25" style="50" customWidth="1"/>
    <col min="2912" max="2912" width="6" style="50" customWidth="1"/>
    <col min="2913" max="2913" width="7.25" style="50" customWidth="1"/>
    <col min="2914" max="2914" width="7.625" style="50" customWidth="1"/>
    <col min="2915" max="2915" width="7.125" style="50" customWidth="1"/>
    <col min="2916" max="2916" width="8.125" style="50" customWidth="1"/>
    <col min="2917" max="2917" width="10.125" style="50" customWidth="1"/>
    <col min="2918" max="2919" width="8.125" style="50" customWidth="1"/>
    <col min="2920" max="3160" width="9" style="50"/>
    <col min="3161" max="3164" width="9.25" style="50" customWidth="1"/>
    <col min="3165" max="3165" width="8.125" style="50" customWidth="1"/>
    <col min="3166" max="3166" width="6" style="50" customWidth="1"/>
    <col min="3167" max="3167" width="5.25" style="50" customWidth="1"/>
    <col min="3168" max="3168" width="6" style="50" customWidth="1"/>
    <col min="3169" max="3169" width="7.25" style="50" customWidth="1"/>
    <col min="3170" max="3170" width="7.625" style="50" customWidth="1"/>
    <col min="3171" max="3171" width="7.125" style="50" customWidth="1"/>
    <col min="3172" max="3172" width="8.125" style="50" customWidth="1"/>
    <col min="3173" max="3173" width="10.125" style="50" customWidth="1"/>
    <col min="3174" max="3175" width="8.125" style="50" customWidth="1"/>
    <col min="3176" max="3416" width="9" style="50"/>
    <col min="3417" max="3420" width="9.25" style="50" customWidth="1"/>
    <col min="3421" max="3421" width="8.125" style="50" customWidth="1"/>
    <col min="3422" max="3422" width="6" style="50" customWidth="1"/>
    <col min="3423" max="3423" width="5.25" style="50" customWidth="1"/>
    <col min="3424" max="3424" width="6" style="50" customWidth="1"/>
    <col min="3425" max="3425" width="7.25" style="50" customWidth="1"/>
    <col min="3426" max="3426" width="7.625" style="50" customWidth="1"/>
    <col min="3427" max="3427" width="7.125" style="50" customWidth="1"/>
    <col min="3428" max="3428" width="8.125" style="50" customWidth="1"/>
    <col min="3429" max="3429" width="10.125" style="50" customWidth="1"/>
    <col min="3430" max="3431" width="8.125" style="50" customWidth="1"/>
    <col min="3432" max="3672" width="9" style="50"/>
    <col min="3673" max="3676" width="9.25" style="50" customWidth="1"/>
    <col min="3677" max="3677" width="8.125" style="50" customWidth="1"/>
    <col min="3678" max="3678" width="6" style="50" customWidth="1"/>
    <col min="3679" max="3679" width="5.25" style="50" customWidth="1"/>
    <col min="3680" max="3680" width="6" style="50" customWidth="1"/>
    <col min="3681" max="3681" width="7.25" style="50" customWidth="1"/>
    <col min="3682" max="3682" width="7.625" style="50" customWidth="1"/>
    <col min="3683" max="3683" width="7.125" style="50" customWidth="1"/>
    <col min="3684" max="3684" width="8.125" style="50" customWidth="1"/>
    <col min="3685" max="3685" width="10.125" style="50" customWidth="1"/>
    <col min="3686" max="3687" width="8.125" style="50" customWidth="1"/>
    <col min="3688" max="3928" width="9" style="50"/>
    <col min="3929" max="3932" width="9.25" style="50" customWidth="1"/>
    <col min="3933" max="3933" width="8.125" style="50" customWidth="1"/>
    <col min="3934" max="3934" width="6" style="50" customWidth="1"/>
    <col min="3935" max="3935" width="5.25" style="50" customWidth="1"/>
    <col min="3936" max="3936" width="6" style="50" customWidth="1"/>
    <col min="3937" max="3937" width="7.25" style="50" customWidth="1"/>
    <col min="3938" max="3938" width="7.625" style="50" customWidth="1"/>
    <col min="3939" max="3939" width="7.125" style="50" customWidth="1"/>
    <col min="3940" max="3940" width="8.125" style="50" customWidth="1"/>
    <col min="3941" max="3941" width="10.125" style="50" customWidth="1"/>
    <col min="3942" max="3943" width="8.125" style="50" customWidth="1"/>
    <col min="3944" max="4184" width="9" style="50"/>
    <col min="4185" max="4188" width="9.25" style="50" customWidth="1"/>
    <col min="4189" max="4189" width="8.125" style="50" customWidth="1"/>
    <col min="4190" max="4190" width="6" style="50" customWidth="1"/>
    <col min="4191" max="4191" width="5.25" style="50" customWidth="1"/>
    <col min="4192" max="4192" width="6" style="50" customWidth="1"/>
    <col min="4193" max="4193" width="7.25" style="50" customWidth="1"/>
    <col min="4194" max="4194" width="7.625" style="50" customWidth="1"/>
    <col min="4195" max="4195" width="7.125" style="50" customWidth="1"/>
    <col min="4196" max="4196" width="8.125" style="50" customWidth="1"/>
    <col min="4197" max="4197" width="10.125" style="50" customWidth="1"/>
    <col min="4198" max="4199" width="8.125" style="50" customWidth="1"/>
    <col min="4200" max="4440" width="9" style="50"/>
    <col min="4441" max="4444" width="9.25" style="50" customWidth="1"/>
    <col min="4445" max="4445" width="8.125" style="50" customWidth="1"/>
    <col min="4446" max="4446" width="6" style="50" customWidth="1"/>
    <col min="4447" max="4447" width="5.25" style="50" customWidth="1"/>
    <col min="4448" max="4448" width="6" style="50" customWidth="1"/>
    <col min="4449" max="4449" width="7.25" style="50" customWidth="1"/>
    <col min="4450" max="4450" width="7.625" style="50" customWidth="1"/>
    <col min="4451" max="4451" width="7.125" style="50" customWidth="1"/>
    <col min="4452" max="4452" width="8.125" style="50" customWidth="1"/>
    <col min="4453" max="4453" width="10.125" style="50" customWidth="1"/>
    <col min="4454" max="4455" width="8.125" style="50" customWidth="1"/>
    <col min="4456" max="4696" width="9" style="50"/>
    <col min="4697" max="4700" width="9.25" style="50" customWidth="1"/>
    <col min="4701" max="4701" width="8.125" style="50" customWidth="1"/>
    <col min="4702" max="4702" width="6" style="50" customWidth="1"/>
    <col min="4703" max="4703" width="5.25" style="50" customWidth="1"/>
    <col min="4704" max="4704" width="6" style="50" customWidth="1"/>
    <col min="4705" max="4705" width="7.25" style="50" customWidth="1"/>
    <col min="4706" max="4706" width="7.625" style="50" customWidth="1"/>
    <col min="4707" max="4707" width="7.125" style="50" customWidth="1"/>
    <col min="4708" max="4708" width="8.125" style="50" customWidth="1"/>
    <col min="4709" max="4709" width="10.125" style="50" customWidth="1"/>
    <col min="4710" max="4711" width="8.125" style="50" customWidth="1"/>
    <col min="4712" max="4952" width="9" style="50"/>
    <col min="4953" max="4956" width="9.25" style="50" customWidth="1"/>
    <col min="4957" max="4957" width="8.125" style="50" customWidth="1"/>
    <col min="4958" max="4958" width="6" style="50" customWidth="1"/>
    <col min="4959" max="4959" width="5.25" style="50" customWidth="1"/>
    <col min="4960" max="4960" width="6" style="50" customWidth="1"/>
    <col min="4961" max="4961" width="7.25" style="50" customWidth="1"/>
    <col min="4962" max="4962" width="7.625" style="50" customWidth="1"/>
    <col min="4963" max="4963" width="7.125" style="50" customWidth="1"/>
    <col min="4964" max="4964" width="8.125" style="50" customWidth="1"/>
    <col min="4965" max="4965" width="10.125" style="50" customWidth="1"/>
    <col min="4966" max="4967" width="8.125" style="50" customWidth="1"/>
    <col min="4968" max="5208" width="9" style="50"/>
    <col min="5209" max="5212" width="9.25" style="50" customWidth="1"/>
    <col min="5213" max="5213" width="8.125" style="50" customWidth="1"/>
    <col min="5214" max="5214" width="6" style="50" customWidth="1"/>
    <col min="5215" max="5215" width="5.25" style="50" customWidth="1"/>
    <col min="5216" max="5216" width="6" style="50" customWidth="1"/>
    <col min="5217" max="5217" width="7.25" style="50" customWidth="1"/>
    <col min="5218" max="5218" width="7.625" style="50" customWidth="1"/>
    <col min="5219" max="5219" width="7.125" style="50" customWidth="1"/>
    <col min="5220" max="5220" width="8.125" style="50" customWidth="1"/>
    <col min="5221" max="5221" width="10.125" style="50" customWidth="1"/>
    <col min="5222" max="5223" width="8.125" style="50" customWidth="1"/>
    <col min="5224" max="5464" width="9" style="50"/>
    <col min="5465" max="5468" width="9.25" style="50" customWidth="1"/>
    <col min="5469" max="5469" width="8.125" style="50" customWidth="1"/>
    <col min="5470" max="5470" width="6" style="50" customWidth="1"/>
    <col min="5471" max="5471" width="5.25" style="50" customWidth="1"/>
    <col min="5472" max="5472" width="6" style="50" customWidth="1"/>
    <col min="5473" max="5473" width="7.25" style="50" customWidth="1"/>
    <col min="5474" max="5474" width="7.625" style="50" customWidth="1"/>
    <col min="5475" max="5475" width="7.125" style="50" customWidth="1"/>
    <col min="5476" max="5476" width="8.125" style="50" customWidth="1"/>
    <col min="5477" max="5477" width="10.125" style="50" customWidth="1"/>
    <col min="5478" max="5479" width="8.125" style="50" customWidth="1"/>
    <col min="5480" max="5720" width="9" style="50"/>
    <col min="5721" max="5724" width="9.25" style="50" customWidth="1"/>
    <col min="5725" max="5725" width="8.125" style="50" customWidth="1"/>
    <col min="5726" max="5726" width="6" style="50" customWidth="1"/>
    <col min="5727" max="5727" width="5.25" style="50" customWidth="1"/>
    <col min="5728" max="5728" width="6" style="50" customWidth="1"/>
    <col min="5729" max="5729" width="7.25" style="50" customWidth="1"/>
    <col min="5730" max="5730" width="7.625" style="50" customWidth="1"/>
    <col min="5731" max="5731" width="7.125" style="50" customWidth="1"/>
    <col min="5732" max="5732" width="8.125" style="50" customWidth="1"/>
    <col min="5733" max="5733" width="10.125" style="50" customWidth="1"/>
    <col min="5734" max="5735" width="8.125" style="50" customWidth="1"/>
    <col min="5736" max="5976" width="9" style="50"/>
    <col min="5977" max="5980" width="9.25" style="50" customWidth="1"/>
    <col min="5981" max="5981" width="8.125" style="50" customWidth="1"/>
    <col min="5982" max="5982" width="6" style="50" customWidth="1"/>
    <col min="5983" max="5983" width="5.25" style="50" customWidth="1"/>
    <col min="5984" max="5984" width="6" style="50" customWidth="1"/>
    <col min="5985" max="5985" width="7.25" style="50" customWidth="1"/>
    <col min="5986" max="5986" width="7.625" style="50" customWidth="1"/>
    <col min="5987" max="5987" width="7.125" style="50" customWidth="1"/>
    <col min="5988" max="5988" width="8.125" style="50" customWidth="1"/>
    <col min="5989" max="5989" width="10.125" style="50" customWidth="1"/>
    <col min="5990" max="5991" width="8.125" style="50" customWidth="1"/>
    <col min="5992" max="6232" width="9" style="50"/>
    <col min="6233" max="6236" width="9.25" style="50" customWidth="1"/>
    <col min="6237" max="6237" width="8.125" style="50" customWidth="1"/>
    <col min="6238" max="6238" width="6" style="50" customWidth="1"/>
    <col min="6239" max="6239" width="5.25" style="50" customWidth="1"/>
    <col min="6240" max="6240" width="6" style="50" customWidth="1"/>
    <col min="6241" max="6241" width="7.25" style="50" customWidth="1"/>
    <col min="6242" max="6242" width="7.625" style="50" customWidth="1"/>
    <col min="6243" max="6243" width="7.125" style="50" customWidth="1"/>
    <col min="6244" max="6244" width="8.125" style="50" customWidth="1"/>
    <col min="6245" max="6245" width="10.125" style="50" customWidth="1"/>
    <col min="6246" max="6247" width="8.125" style="50" customWidth="1"/>
    <col min="6248" max="6488" width="9" style="50"/>
    <col min="6489" max="6492" width="9.25" style="50" customWidth="1"/>
    <col min="6493" max="6493" width="8.125" style="50" customWidth="1"/>
    <col min="6494" max="6494" width="6" style="50" customWidth="1"/>
    <col min="6495" max="6495" width="5.25" style="50" customWidth="1"/>
    <col min="6496" max="6496" width="6" style="50" customWidth="1"/>
    <col min="6497" max="6497" width="7.25" style="50" customWidth="1"/>
    <col min="6498" max="6498" width="7.625" style="50" customWidth="1"/>
    <col min="6499" max="6499" width="7.125" style="50" customWidth="1"/>
    <col min="6500" max="6500" width="8.125" style="50" customWidth="1"/>
    <col min="6501" max="6501" width="10.125" style="50" customWidth="1"/>
    <col min="6502" max="6503" width="8.125" style="50" customWidth="1"/>
    <col min="6504" max="6744" width="9" style="50"/>
    <col min="6745" max="6748" width="9.25" style="50" customWidth="1"/>
    <col min="6749" max="6749" width="8.125" style="50" customWidth="1"/>
    <col min="6750" max="6750" width="6" style="50" customWidth="1"/>
    <col min="6751" max="6751" width="5.25" style="50" customWidth="1"/>
    <col min="6752" max="6752" width="6" style="50" customWidth="1"/>
    <col min="6753" max="6753" width="7.25" style="50" customWidth="1"/>
    <col min="6754" max="6754" width="7.625" style="50" customWidth="1"/>
    <col min="6755" max="6755" width="7.125" style="50" customWidth="1"/>
    <col min="6756" max="6756" width="8.125" style="50" customWidth="1"/>
    <col min="6757" max="6757" width="10.125" style="50" customWidth="1"/>
    <col min="6758" max="6759" width="8.125" style="50" customWidth="1"/>
    <col min="6760" max="7000" width="9" style="50"/>
    <col min="7001" max="7004" width="9.25" style="50" customWidth="1"/>
    <col min="7005" max="7005" width="8.125" style="50" customWidth="1"/>
    <col min="7006" max="7006" width="6" style="50" customWidth="1"/>
    <col min="7007" max="7007" width="5.25" style="50" customWidth="1"/>
    <col min="7008" max="7008" width="6" style="50" customWidth="1"/>
    <col min="7009" max="7009" width="7.25" style="50" customWidth="1"/>
    <col min="7010" max="7010" width="7.625" style="50" customWidth="1"/>
    <col min="7011" max="7011" width="7.125" style="50" customWidth="1"/>
    <col min="7012" max="7012" width="8.125" style="50" customWidth="1"/>
    <col min="7013" max="7013" width="10.125" style="50" customWidth="1"/>
    <col min="7014" max="7015" width="8.125" style="50" customWidth="1"/>
    <col min="7016" max="7256" width="9" style="50"/>
    <col min="7257" max="7260" width="9.25" style="50" customWidth="1"/>
    <col min="7261" max="7261" width="8.125" style="50" customWidth="1"/>
    <col min="7262" max="7262" width="6" style="50" customWidth="1"/>
    <col min="7263" max="7263" width="5.25" style="50" customWidth="1"/>
    <col min="7264" max="7264" width="6" style="50" customWidth="1"/>
    <col min="7265" max="7265" width="7.25" style="50" customWidth="1"/>
    <col min="7266" max="7266" width="7.625" style="50" customWidth="1"/>
    <col min="7267" max="7267" width="7.125" style="50" customWidth="1"/>
    <col min="7268" max="7268" width="8.125" style="50" customWidth="1"/>
    <col min="7269" max="7269" width="10.125" style="50" customWidth="1"/>
    <col min="7270" max="7271" width="8.125" style="50" customWidth="1"/>
    <col min="7272" max="7512" width="9" style="50"/>
    <col min="7513" max="7516" width="9.25" style="50" customWidth="1"/>
    <col min="7517" max="7517" width="8.125" style="50" customWidth="1"/>
    <col min="7518" max="7518" width="6" style="50" customWidth="1"/>
    <col min="7519" max="7519" width="5.25" style="50" customWidth="1"/>
    <col min="7520" max="7520" width="6" style="50" customWidth="1"/>
    <col min="7521" max="7521" width="7.25" style="50" customWidth="1"/>
    <col min="7522" max="7522" width="7.625" style="50" customWidth="1"/>
    <col min="7523" max="7523" width="7.125" style="50" customWidth="1"/>
    <col min="7524" max="7524" width="8.125" style="50" customWidth="1"/>
    <col min="7525" max="7525" width="10.125" style="50" customWidth="1"/>
    <col min="7526" max="7527" width="8.125" style="50" customWidth="1"/>
    <col min="7528" max="7768" width="9" style="50"/>
    <col min="7769" max="7772" width="9.25" style="50" customWidth="1"/>
    <col min="7773" max="7773" width="8.125" style="50" customWidth="1"/>
    <col min="7774" max="7774" width="6" style="50" customWidth="1"/>
    <col min="7775" max="7775" width="5.25" style="50" customWidth="1"/>
    <col min="7776" max="7776" width="6" style="50" customWidth="1"/>
    <col min="7777" max="7777" width="7.25" style="50" customWidth="1"/>
    <col min="7778" max="7778" width="7.625" style="50" customWidth="1"/>
    <col min="7779" max="7779" width="7.125" style="50" customWidth="1"/>
    <col min="7780" max="7780" width="8.125" style="50" customWidth="1"/>
    <col min="7781" max="7781" width="10.125" style="50" customWidth="1"/>
    <col min="7782" max="7783" width="8.125" style="50" customWidth="1"/>
    <col min="7784" max="8024" width="9" style="50"/>
    <col min="8025" max="8028" width="9.25" style="50" customWidth="1"/>
    <col min="8029" max="8029" width="8.125" style="50" customWidth="1"/>
    <col min="8030" max="8030" width="6" style="50" customWidth="1"/>
    <col min="8031" max="8031" width="5.25" style="50" customWidth="1"/>
    <col min="8032" max="8032" width="6" style="50" customWidth="1"/>
    <col min="8033" max="8033" width="7.25" style="50" customWidth="1"/>
    <col min="8034" max="8034" width="7.625" style="50" customWidth="1"/>
    <col min="8035" max="8035" width="7.125" style="50" customWidth="1"/>
    <col min="8036" max="8036" width="8.125" style="50" customWidth="1"/>
    <col min="8037" max="8037" width="10.125" style="50" customWidth="1"/>
    <col min="8038" max="8039" width="8.125" style="50" customWidth="1"/>
    <col min="8040" max="8280" width="9" style="50"/>
    <col min="8281" max="8284" width="9.25" style="50" customWidth="1"/>
    <col min="8285" max="8285" width="8.125" style="50" customWidth="1"/>
    <col min="8286" max="8286" width="6" style="50" customWidth="1"/>
    <col min="8287" max="8287" width="5.25" style="50" customWidth="1"/>
    <col min="8288" max="8288" width="6" style="50" customWidth="1"/>
    <col min="8289" max="8289" width="7.25" style="50" customWidth="1"/>
    <col min="8290" max="8290" width="7.625" style="50" customWidth="1"/>
    <col min="8291" max="8291" width="7.125" style="50" customWidth="1"/>
    <col min="8292" max="8292" width="8.125" style="50" customWidth="1"/>
    <col min="8293" max="8293" width="10.125" style="50" customWidth="1"/>
    <col min="8294" max="8295" width="8.125" style="50" customWidth="1"/>
    <col min="8296" max="8536" width="9" style="50"/>
    <col min="8537" max="8540" width="9.25" style="50" customWidth="1"/>
    <col min="8541" max="8541" width="8.125" style="50" customWidth="1"/>
    <col min="8542" max="8542" width="6" style="50" customWidth="1"/>
    <col min="8543" max="8543" width="5.25" style="50" customWidth="1"/>
    <col min="8544" max="8544" width="6" style="50" customWidth="1"/>
    <col min="8545" max="8545" width="7.25" style="50" customWidth="1"/>
    <col min="8546" max="8546" width="7.625" style="50" customWidth="1"/>
    <col min="8547" max="8547" width="7.125" style="50" customWidth="1"/>
    <col min="8548" max="8548" width="8.125" style="50" customWidth="1"/>
    <col min="8549" max="8549" width="10.125" style="50" customWidth="1"/>
    <col min="8550" max="8551" width="8.125" style="50" customWidth="1"/>
    <col min="8552" max="8792" width="9" style="50"/>
    <col min="8793" max="8796" width="9.25" style="50" customWidth="1"/>
    <col min="8797" max="8797" width="8.125" style="50" customWidth="1"/>
    <col min="8798" max="8798" width="6" style="50" customWidth="1"/>
    <col min="8799" max="8799" width="5.25" style="50" customWidth="1"/>
    <col min="8800" max="8800" width="6" style="50" customWidth="1"/>
    <col min="8801" max="8801" width="7.25" style="50" customWidth="1"/>
    <col min="8802" max="8802" width="7.625" style="50" customWidth="1"/>
    <col min="8803" max="8803" width="7.125" style="50" customWidth="1"/>
    <col min="8804" max="8804" width="8.125" style="50" customWidth="1"/>
    <col min="8805" max="8805" width="10.125" style="50" customWidth="1"/>
    <col min="8806" max="8807" width="8.125" style="50" customWidth="1"/>
    <col min="8808" max="9048" width="9" style="50"/>
    <col min="9049" max="9052" width="9.25" style="50" customWidth="1"/>
    <col min="9053" max="9053" width="8.125" style="50" customWidth="1"/>
    <col min="9054" max="9054" width="6" style="50" customWidth="1"/>
    <col min="9055" max="9055" width="5.25" style="50" customWidth="1"/>
    <col min="9056" max="9056" width="6" style="50" customWidth="1"/>
    <col min="9057" max="9057" width="7.25" style="50" customWidth="1"/>
    <col min="9058" max="9058" width="7.625" style="50" customWidth="1"/>
    <col min="9059" max="9059" width="7.125" style="50" customWidth="1"/>
    <col min="9060" max="9060" width="8.125" style="50" customWidth="1"/>
    <col min="9061" max="9061" width="10.125" style="50" customWidth="1"/>
    <col min="9062" max="9063" width="8.125" style="50" customWidth="1"/>
    <col min="9064" max="9304" width="9" style="50"/>
    <col min="9305" max="9308" width="9.25" style="50" customWidth="1"/>
    <col min="9309" max="9309" width="8.125" style="50" customWidth="1"/>
    <col min="9310" max="9310" width="6" style="50" customWidth="1"/>
    <col min="9311" max="9311" width="5.25" style="50" customWidth="1"/>
    <col min="9312" max="9312" width="6" style="50" customWidth="1"/>
    <col min="9313" max="9313" width="7.25" style="50" customWidth="1"/>
    <col min="9314" max="9314" width="7.625" style="50" customWidth="1"/>
    <col min="9315" max="9315" width="7.125" style="50" customWidth="1"/>
    <col min="9316" max="9316" width="8.125" style="50" customWidth="1"/>
    <col min="9317" max="9317" width="10.125" style="50" customWidth="1"/>
    <col min="9318" max="9319" width="8.125" style="50" customWidth="1"/>
    <col min="9320" max="9560" width="9" style="50"/>
    <col min="9561" max="9564" width="9.25" style="50" customWidth="1"/>
    <col min="9565" max="9565" width="8.125" style="50" customWidth="1"/>
    <col min="9566" max="9566" width="6" style="50" customWidth="1"/>
    <col min="9567" max="9567" width="5.25" style="50" customWidth="1"/>
    <col min="9568" max="9568" width="6" style="50" customWidth="1"/>
    <col min="9569" max="9569" width="7.25" style="50" customWidth="1"/>
    <col min="9570" max="9570" width="7.625" style="50" customWidth="1"/>
    <col min="9571" max="9571" width="7.125" style="50" customWidth="1"/>
    <col min="9572" max="9572" width="8.125" style="50" customWidth="1"/>
    <col min="9573" max="9573" width="10.125" style="50" customWidth="1"/>
    <col min="9574" max="9575" width="8.125" style="50" customWidth="1"/>
    <col min="9576" max="9816" width="9" style="50"/>
    <col min="9817" max="9820" width="9.25" style="50" customWidth="1"/>
    <col min="9821" max="9821" width="8.125" style="50" customWidth="1"/>
    <col min="9822" max="9822" width="6" style="50" customWidth="1"/>
    <col min="9823" max="9823" width="5.25" style="50" customWidth="1"/>
    <col min="9824" max="9824" width="6" style="50" customWidth="1"/>
    <col min="9825" max="9825" width="7.25" style="50" customWidth="1"/>
    <col min="9826" max="9826" width="7.625" style="50" customWidth="1"/>
    <col min="9827" max="9827" width="7.125" style="50" customWidth="1"/>
    <col min="9828" max="9828" width="8.125" style="50" customWidth="1"/>
    <col min="9829" max="9829" width="10.125" style="50" customWidth="1"/>
    <col min="9830" max="9831" width="8.125" style="50" customWidth="1"/>
    <col min="9832" max="10072" width="9" style="50"/>
    <col min="10073" max="10076" width="9.25" style="50" customWidth="1"/>
    <col min="10077" max="10077" width="8.125" style="50" customWidth="1"/>
    <col min="10078" max="10078" width="6" style="50" customWidth="1"/>
    <col min="10079" max="10079" width="5.25" style="50" customWidth="1"/>
    <col min="10080" max="10080" width="6" style="50" customWidth="1"/>
    <col min="10081" max="10081" width="7.25" style="50" customWidth="1"/>
    <col min="10082" max="10082" width="7.625" style="50" customWidth="1"/>
    <col min="10083" max="10083" width="7.125" style="50" customWidth="1"/>
    <col min="10084" max="10084" width="8.125" style="50" customWidth="1"/>
    <col min="10085" max="10085" width="10.125" style="50" customWidth="1"/>
    <col min="10086" max="10087" width="8.125" style="50" customWidth="1"/>
    <col min="10088" max="10328" width="9" style="50"/>
    <col min="10329" max="10332" width="9.25" style="50" customWidth="1"/>
    <col min="10333" max="10333" width="8.125" style="50" customWidth="1"/>
    <col min="10334" max="10334" width="6" style="50" customWidth="1"/>
    <col min="10335" max="10335" width="5.25" style="50" customWidth="1"/>
    <col min="10336" max="10336" width="6" style="50" customWidth="1"/>
    <col min="10337" max="10337" width="7.25" style="50" customWidth="1"/>
    <col min="10338" max="10338" width="7.625" style="50" customWidth="1"/>
    <col min="10339" max="10339" width="7.125" style="50" customWidth="1"/>
    <col min="10340" max="10340" width="8.125" style="50" customWidth="1"/>
    <col min="10341" max="10341" width="10.125" style="50" customWidth="1"/>
    <col min="10342" max="10343" width="8.125" style="50" customWidth="1"/>
    <col min="10344" max="10584" width="9" style="50"/>
    <col min="10585" max="10588" width="9.25" style="50" customWidth="1"/>
    <col min="10589" max="10589" width="8.125" style="50" customWidth="1"/>
    <col min="10590" max="10590" width="6" style="50" customWidth="1"/>
    <col min="10591" max="10591" width="5.25" style="50" customWidth="1"/>
    <col min="10592" max="10592" width="6" style="50" customWidth="1"/>
    <col min="10593" max="10593" width="7.25" style="50" customWidth="1"/>
    <col min="10594" max="10594" width="7.625" style="50" customWidth="1"/>
    <col min="10595" max="10595" width="7.125" style="50" customWidth="1"/>
    <col min="10596" max="10596" width="8.125" style="50" customWidth="1"/>
    <col min="10597" max="10597" width="10.125" style="50" customWidth="1"/>
    <col min="10598" max="10599" width="8.125" style="50" customWidth="1"/>
    <col min="10600" max="10840" width="9" style="50"/>
    <col min="10841" max="10844" width="9.25" style="50" customWidth="1"/>
    <col min="10845" max="10845" width="8.125" style="50" customWidth="1"/>
    <col min="10846" max="10846" width="6" style="50" customWidth="1"/>
    <col min="10847" max="10847" width="5.25" style="50" customWidth="1"/>
    <col min="10848" max="10848" width="6" style="50" customWidth="1"/>
    <col min="10849" max="10849" width="7.25" style="50" customWidth="1"/>
    <col min="10850" max="10850" width="7.625" style="50" customWidth="1"/>
    <col min="10851" max="10851" width="7.125" style="50" customWidth="1"/>
    <col min="10852" max="10852" width="8.125" style="50" customWidth="1"/>
    <col min="10853" max="10853" width="10.125" style="50" customWidth="1"/>
    <col min="10854" max="10855" width="8.125" style="50" customWidth="1"/>
    <col min="10856" max="11096" width="9" style="50"/>
    <col min="11097" max="11100" width="9.25" style="50" customWidth="1"/>
    <col min="11101" max="11101" width="8.125" style="50" customWidth="1"/>
    <col min="11102" max="11102" width="6" style="50" customWidth="1"/>
    <col min="11103" max="11103" width="5.25" style="50" customWidth="1"/>
    <col min="11104" max="11104" width="6" style="50" customWidth="1"/>
    <col min="11105" max="11105" width="7.25" style="50" customWidth="1"/>
    <col min="11106" max="11106" width="7.625" style="50" customWidth="1"/>
    <col min="11107" max="11107" width="7.125" style="50" customWidth="1"/>
    <col min="11108" max="11108" width="8.125" style="50" customWidth="1"/>
    <col min="11109" max="11109" width="10.125" style="50" customWidth="1"/>
    <col min="11110" max="11111" width="8.125" style="50" customWidth="1"/>
    <col min="11112" max="11352" width="9" style="50"/>
    <col min="11353" max="11356" width="9.25" style="50" customWidth="1"/>
    <col min="11357" max="11357" width="8.125" style="50" customWidth="1"/>
    <col min="11358" max="11358" width="6" style="50" customWidth="1"/>
    <col min="11359" max="11359" width="5.25" style="50" customWidth="1"/>
    <col min="11360" max="11360" width="6" style="50" customWidth="1"/>
    <col min="11361" max="11361" width="7.25" style="50" customWidth="1"/>
    <col min="11362" max="11362" width="7.625" style="50" customWidth="1"/>
    <col min="11363" max="11363" width="7.125" style="50" customWidth="1"/>
    <col min="11364" max="11364" width="8.125" style="50" customWidth="1"/>
    <col min="11365" max="11365" width="10.125" style="50" customWidth="1"/>
    <col min="11366" max="11367" width="8.125" style="50" customWidth="1"/>
    <col min="11368" max="11608" width="9" style="50"/>
    <col min="11609" max="11612" width="9.25" style="50" customWidth="1"/>
    <col min="11613" max="11613" width="8.125" style="50" customWidth="1"/>
    <col min="11614" max="11614" width="6" style="50" customWidth="1"/>
    <col min="11615" max="11615" width="5.25" style="50" customWidth="1"/>
    <col min="11616" max="11616" width="6" style="50" customWidth="1"/>
    <col min="11617" max="11617" width="7.25" style="50" customWidth="1"/>
    <col min="11618" max="11618" width="7.625" style="50" customWidth="1"/>
    <col min="11619" max="11619" width="7.125" style="50" customWidth="1"/>
    <col min="11620" max="11620" width="8.125" style="50" customWidth="1"/>
    <col min="11621" max="11621" width="10.125" style="50" customWidth="1"/>
    <col min="11622" max="11623" width="8.125" style="50" customWidth="1"/>
    <col min="11624" max="11864" width="9" style="50"/>
    <col min="11865" max="11868" width="9.25" style="50" customWidth="1"/>
    <col min="11869" max="11869" width="8.125" style="50" customWidth="1"/>
    <col min="11870" max="11870" width="6" style="50" customWidth="1"/>
    <col min="11871" max="11871" width="5.25" style="50" customWidth="1"/>
    <col min="11872" max="11872" width="6" style="50" customWidth="1"/>
    <col min="11873" max="11873" width="7.25" style="50" customWidth="1"/>
    <col min="11874" max="11874" width="7.625" style="50" customWidth="1"/>
    <col min="11875" max="11875" width="7.125" style="50" customWidth="1"/>
    <col min="11876" max="11876" width="8.125" style="50" customWidth="1"/>
    <col min="11877" max="11877" width="10.125" style="50" customWidth="1"/>
    <col min="11878" max="11879" width="8.125" style="50" customWidth="1"/>
    <col min="11880" max="12120" width="9" style="50"/>
    <col min="12121" max="12124" width="9.25" style="50" customWidth="1"/>
    <col min="12125" max="12125" width="8.125" style="50" customWidth="1"/>
    <col min="12126" max="12126" width="6" style="50" customWidth="1"/>
    <col min="12127" max="12127" width="5.25" style="50" customWidth="1"/>
    <col min="12128" max="12128" width="6" style="50" customWidth="1"/>
    <col min="12129" max="12129" width="7.25" style="50" customWidth="1"/>
    <col min="12130" max="12130" width="7.625" style="50" customWidth="1"/>
    <col min="12131" max="12131" width="7.125" style="50" customWidth="1"/>
    <col min="12132" max="12132" width="8.125" style="50" customWidth="1"/>
    <col min="12133" max="12133" width="10.125" style="50" customWidth="1"/>
    <col min="12134" max="12135" width="8.125" style="50" customWidth="1"/>
    <col min="12136" max="12376" width="9" style="50"/>
    <col min="12377" max="12380" width="9.25" style="50" customWidth="1"/>
    <col min="12381" max="12381" width="8.125" style="50" customWidth="1"/>
    <col min="12382" max="12382" width="6" style="50" customWidth="1"/>
    <col min="12383" max="12383" width="5.25" style="50" customWidth="1"/>
    <col min="12384" max="12384" width="6" style="50" customWidth="1"/>
    <col min="12385" max="12385" width="7.25" style="50" customWidth="1"/>
    <col min="12386" max="12386" width="7.625" style="50" customWidth="1"/>
    <col min="12387" max="12387" width="7.125" style="50" customWidth="1"/>
    <col min="12388" max="12388" width="8.125" style="50" customWidth="1"/>
    <col min="12389" max="12389" width="10.125" style="50" customWidth="1"/>
    <col min="12390" max="12391" width="8.125" style="50" customWidth="1"/>
    <col min="12392" max="12632" width="9" style="50"/>
    <col min="12633" max="12636" width="9.25" style="50" customWidth="1"/>
    <col min="12637" max="12637" width="8.125" style="50" customWidth="1"/>
    <col min="12638" max="12638" width="6" style="50" customWidth="1"/>
    <col min="12639" max="12639" width="5.25" style="50" customWidth="1"/>
    <col min="12640" max="12640" width="6" style="50" customWidth="1"/>
    <col min="12641" max="12641" width="7.25" style="50" customWidth="1"/>
    <col min="12642" max="12642" width="7.625" style="50" customWidth="1"/>
    <col min="12643" max="12643" width="7.125" style="50" customWidth="1"/>
    <col min="12644" max="12644" width="8.125" style="50" customWidth="1"/>
    <col min="12645" max="12645" width="10.125" style="50" customWidth="1"/>
    <col min="12646" max="12647" width="8.125" style="50" customWidth="1"/>
    <col min="12648" max="12888" width="9" style="50"/>
    <col min="12889" max="12892" width="9.25" style="50" customWidth="1"/>
    <col min="12893" max="12893" width="8.125" style="50" customWidth="1"/>
    <col min="12894" max="12894" width="6" style="50" customWidth="1"/>
    <col min="12895" max="12895" width="5.25" style="50" customWidth="1"/>
    <col min="12896" max="12896" width="6" style="50" customWidth="1"/>
    <col min="12897" max="12897" width="7.25" style="50" customWidth="1"/>
    <col min="12898" max="12898" width="7.625" style="50" customWidth="1"/>
    <col min="12899" max="12899" width="7.125" style="50" customWidth="1"/>
    <col min="12900" max="12900" width="8.125" style="50" customWidth="1"/>
    <col min="12901" max="12901" width="10.125" style="50" customWidth="1"/>
    <col min="12902" max="12903" width="8.125" style="50" customWidth="1"/>
    <col min="12904" max="13144" width="9" style="50"/>
    <col min="13145" max="13148" width="9.25" style="50" customWidth="1"/>
    <col min="13149" max="13149" width="8.125" style="50" customWidth="1"/>
    <col min="13150" max="13150" width="6" style="50" customWidth="1"/>
    <col min="13151" max="13151" width="5.25" style="50" customWidth="1"/>
    <col min="13152" max="13152" width="6" style="50" customWidth="1"/>
    <col min="13153" max="13153" width="7.25" style="50" customWidth="1"/>
    <col min="13154" max="13154" width="7.625" style="50" customWidth="1"/>
    <col min="13155" max="13155" width="7.125" style="50" customWidth="1"/>
    <col min="13156" max="13156" width="8.125" style="50" customWidth="1"/>
    <col min="13157" max="13157" width="10.125" style="50" customWidth="1"/>
    <col min="13158" max="13159" width="8.125" style="50" customWidth="1"/>
    <col min="13160" max="13400" width="9" style="50"/>
    <col min="13401" max="13404" width="9.25" style="50" customWidth="1"/>
    <col min="13405" max="13405" width="8.125" style="50" customWidth="1"/>
    <col min="13406" max="13406" width="6" style="50" customWidth="1"/>
    <col min="13407" max="13407" width="5.25" style="50" customWidth="1"/>
    <col min="13408" max="13408" width="6" style="50" customWidth="1"/>
    <col min="13409" max="13409" width="7.25" style="50" customWidth="1"/>
    <col min="13410" max="13410" width="7.625" style="50" customWidth="1"/>
    <col min="13411" max="13411" width="7.125" style="50" customWidth="1"/>
    <col min="13412" max="13412" width="8.125" style="50" customWidth="1"/>
    <col min="13413" max="13413" width="10.125" style="50" customWidth="1"/>
    <col min="13414" max="13415" width="8.125" style="50" customWidth="1"/>
    <col min="13416" max="13656" width="9" style="50"/>
    <col min="13657" max="13660" width="9.25" style="50" customWidth="1"/>
    <col min="13661" max="13661" width="8.125" style="50" customWidth="1"/>
    <col min="13662" max="13662" width="6" style="50" customWidth="1"/>
    <col min="13663" max="13663" width="5.25" style="50" customWidth="1"/>
    <col min="13664" max="13664" width="6" style="50" customWidth="1"/>
    <col min="13665" max="13665" width="7.25" style="50" customWidth="1"/>
    <col min="13666" max="13666" width="7.625" style="50" customWidth="1"/>
    <col min="13667" max="13667" width="7.125" style="50" customWidth="1"/>
    <col min="13668" max="13668" width="8.125" style="50" customWidth="1"/>
    <col min="13669" max="13669" width="10.125" style="50" customWidth="1"/>
    <col min="13670" max="13671" width="8.125" style="50" customWidth="1"/>
    <col min="13672" max="13912" width="9" style="50"/>
    <col min="13913" max="13916" width="9.25" style="50" customWidth="1"/>
    <col min="13917" max="13917" width="8.125" style="50" customWidth="1"/>
    <col min="13918" max="13918" width="6" style="50" customWidth="1"/>
    <col min="13919" max="13919" width="5.25" style="50" customWidth="1"/>
    <col min="13920" max="13920" width="6" style="50" customWidth="1"/>
    <col min="13921" max="13921" width="7.25" style="50" customWidth="1"/>
    <col min="13922" max="13922" width="7.625" style="50" customWidth="1"/>
    <col min="13923" max="13923" width="7.125" style="50" customWidth="1"/>
    <col min="13924" max="13924" width="8.125" style="50" customWidth="1"/>
    <col min="13925" max="13925" width="10.125" style="50" customWidth="1"/>
    <col min="13926" max="13927" width="8.125" style="50" customWidth="1"/>
    <col min="13928" max="14168" width="9" style="50"/>
    <col min="14169" max="14172" width="9.25" style="50" customWidth="1"/>
    <col min="14173" max="14173" width="8.125" style="50" customWidth="1"/>
    <col min="14174" max="14174" width="6" style="50" customWidth="1"/>
    <col min="14175" max="14175" width="5.25" style="50" customWidth="1"/>
    <col min="14176" max="14176" width="6" style="50" customWidth="1"/>
    <col min="14177" max="14177" width="7.25" style="50" customWidth="1"/>
    <col min="14178" max="14178" width="7.625" style="50" customWidth="1"/>
    <col min="14179" max="14179" width="7.125" style="50" customWidth="1"/>
    <col min="14180" max="14180" width="8.125" style="50" customWidth="1"/>
    <col min="14181" max="14181" width="10.125" style="50" customWidth="1"/>
    <col min="14182" max="14183" width="8.125" style="50" customWidth="1"/>
    <col min="14184" max="14424" width="9" style="50"/>
    <col min="14425" max="14428" width="9.25" style="50" customWidth="1"/>
    <col min="14429" max="14429" width="8.125" style="50" customWidth="1"/>
    <col min="14430" max="14430" width="6" style="50" customWidth="1"/>
    <col min="14431" max="14431" width="5.25" style="50" customWidth="1"/>
    <col min="14432" max="14432" width="6" style="50" customWidth="1"/>
    <col min="14433" max="14433" width="7.25" style="50" customWidth="1"/>
    <col min="14434" max="14434" width="7.625" style="50" customWidth="1"/>
    <col min="14435" max="14435" width="7.125" style="50" customWidth="1"/>
    <col min="14436" max="14436" width="8.125" style="50" customWidth="1"/>
    <col min="14437" max="14437" width="10.125" style="50" customWidth="1"/>
    <col min="14438" max="14439" width="8.125" style="50" customWidth="1"/>
    <col min="14440" max="14680" width="9" style="50"/>
    <col min="14681" max="14684" width="9.25" style="50" customWidth="1"/>
    <col min="14685" max="14685" width="8.125" style="50" customWidth="1"/>
    <col min="14686" max="14686" width="6" style="50" customWidth="1"/>
    <col min="14687" max="14687" width="5.25" style="50" customWidth="1"/>
    <col min="14688" max="14688" width="6" style="50" customWidth="1"/>
    <col min="14689" max="14689" width="7.25" style="50" customWidth="1"/>
    <col min="14690" max="14690" width="7.625" style="50" customWidth="1"/>
    <col min="14691" max="14691" width="7.125" style="50" customWidth="1"/>
    <col min="14692" max="14692" width="8.125" style="50" customWidth="1"/>
    <col min="14693" max="14693" width="10.125" style="50" customWidth="1"/>
    <col min="14694" max="14695" width="8.125" style="50" customWidth="1"/>
    <col min="14696" max="14936" width="9" style="50"/>
    <col min="14937" max="14940" width="9.25" style="50" customWidth="1"/>
    <col min="14941" max="14941" width="8.125" style="50" customWidth="1"/>
    <col min="14942" max="14942" width="6" style="50" customWidth="1"/>
    <col min="14943" max="14943" width="5.25" style="50" customWidth="1"/>
    <col min="14944" max="14944" width="6" style="50" customWidth="1"/>
    <col min="14945" max="14945" width="7.25" style="50" customWidth="1"/>
    <col min="14946" max="14946" width="7.625" style="50" customWidth="1"/>
    <col min="14947" max="14947" width="7.125" style="50" customWidth="1"/>
    <col min="14948" max="14948" width="8.125" style="50" customWidth="1"/>
    <col min="14949" max="14949" width="10.125" style="50" customWidth="1"/>
    <col min="14950" max="14951" width="8.125" style="50" customWidth="1"/>
    <col min="14952" max="15192" width="9" style="50"/>
    <col min="15193" max="15196" width="9.25" style="50" customWidth="1"/>
    <col min="15197" max="15197" width="8.125" style="50" customWidth="1"/>
    <col min="15198" max="15198" width="6" style="50" customWidth="1"/>
    <col min="15199" max="15199" width="5.25" style="50" customWidth="1"/>
    <col min="15200" max="15200" width="6" style="50" customWidth="1"/>
    <col min="15201" max="15201" width="7.25" style="50" customWidth="1"/>
    <col min="15202" max="15202" width="7.625" style="50" customWidth="1"/>
    <col min="15203" max="15203" width="7.125" style="50" customWidth="1"/>
    <col min="15204" max="15204" width="8.125" style="50" customWidth="1"/>
    <col min="15205" max="15205" width="10.125" style="50" customWidth="1"/>
    <col min="15206" max="15207" width="8.125" style="50" customWidth="1"/>
    <col min="15208" max="15448" width="9" style="50"/>
    <col min="15449" max="15452" width="9.25" style="50" customWidth="1"/>
    <col min="15453" max="15453" width="8.125" style="50" customWidth="1"/>
    <col min="15454" max="15454" width="6" style="50" customWidth="1"/>
    <col min="15455" max="15455" width="5.25" style="50" customWidth="1"/>
    <col min="15456" max="15456" width="6" style="50" customWidth="1"/>
    <col min="15457" max="15457" width="7.25" style="50" customWidth="1"/>
    <col min="15458" max="15458" width="7.625" style="50" customWidth="1"/>
    <col min="15459" max="15459" width="7.125" style="50" customWidth="1"/>
    <col min="15460" max="15460" width="8.125" style="50" customWidth="1"/>
    <col min="15461" max="15461" width="10.125" style="50" customWidth="1"/>
    <col min="15462" max="15463" width="8.125" style="50" customWidth="1"/>
    <col min="15464" max="15704" width="9" style="50"/>
    <col min="15705" max="15708" width="9.25" style="50" customWidth="1"/>
    <col min="15709" max="15709" width="8.125" style="50" customWidth="1"/>
    <col min="15710" max="15710" width="6" style="50" customWidth="1"/>
    <col min="15711" max="15711" width="5.25" style="50" customWidth="1"/>
    <col min="15712" max="15712" width="6" style="50" customWidth="1"/>
    <col min="15713" max="15713" width="7.25" style="50" customWidth="1"/>
    <col min="15714" max="15714" width="7.625" style="50" customWidth="1"/>
    <col min="15715" max="15715" width="7.125" style="50" customWidth="1"/>
    <col min="15716" max="15716" width="8.125" style="50" customWidth="1"/>
    <col min="15717" max="15717" width="10.125" style="50" customWidth="1"/>
    <col min="15718" max="15719" width="8.125" style="50" customWidth="1"/>
    <col min="15720" max="15960" width="9" style="50"/>
    <col min="15961" max="15964" width="9.25" style="50" customWidth="1"/>
    <col min="15965" max="15965" width="8.125" style="50" customWidth="1"/>
    <col min="15966" max="15966" width="6" style="50" customWidth="1"/>
    <col min="15967" max="15967" width="5.25" style="50" customWidth="1"/>
    <col min="15968" max="15968" width="6" style="50" customWidth="1"/>
    <col min="15969" max="15969" width="7.25" style="50" customWidth="1"/>
    <col min="15970" max="15970" width="7.625" style="50" customWidth="1"/>
    <col min="15971" max="15971" width="7.125" style="50" customWidth="1"/>
    <col min="15972" max="15972" width="8.125" style="50" customWidth="1"/>
    <col min="15973" max="15973" width="10.125" style="50" customWidth="1"/>
    <col min="15974" max="15975" width="8.125" style="50" customWidth="1"/>
    <col min="15976" max="16384" width="9" style="50"/>
  </cols>
  <sheetData>
    <row r="1" spans="1:7" ht="45.75" customHeight="1">
      <c r="A1" s="415" t="s">
        <v>294</v>
      </c>
      <c r="B1" s="415"/>
      <c r="C1" s="415"/>
      <c r="D1" s="415"/>
      <c r="E1" s="415"/>
      <c r="F1" s="415"/>
      <c r="G1" s="415"/>
    </row>
    <row r="2" spans="1:7" ht="30.75" customHeight="1">
      <c r="A2" s="416">
        <f>Титульный!C21</f>
        <v>0</v>
      </c>
      <c r="B2" s="416"/>
      <c r="C2" s="416"/>
      <c r="D2" s="416"/>
      <c r="E2" s="416"/>
      <c r="F2" s="416"/>
      <c r="G2" s="416"/>
    </row>
    <row r="3" spans="1:7" s="51" customFormat="1" ht="45.75" customHeight="1">
      <c r="A3" s="177" t="s">
        <v>274</v>
      </c>
      <c r="B3" s="178">
        <f>Титульный!C6</f>
        <v>0</v>
      </c>
      <c r="C3" s="177"/>
      <c r="D3" s="177"/>
      <c r="E3" s="177"/>
      <c r="F3" s="177"/>
      <c r="G3" s="177"/>
    </row>
    <row r="4" spans="1:7" ht="20.25">
      <c r="A4" s="52"/>
      <c r="B4" s="52"/>
      <c r="C4" s="52"/>
      <c r="D4" s="52"/>
      <c r="E4" s="52"/>
      <c r="F4" s="52"/>
      <c r="G4" s="52"/>
    </row>
    <row r="5" spans="1:7" ht="20.25">
      <c r="A5" s="52"/>
      <c r="B5" s="52"/>
      <c r="C5" s="52"/>
      <c r="D5" s="52"/>
      <c r="E5" s="52"/>
      <c r="F5" s="52"/>
      <c r="G5" s="52"/>
    </row>
    <row r="6" spans="1:7" s="54" customFormat="1" ht="22.5" customHeight="1">
      <c r="A6" s="417" t="s">
        <v>298</v>
      </c>
      <c r="B6" s="429" t="s">
        <v>205</v>
      </c>
      <c r="C6" s="429"/>
      <c r="D6" s="429"/>
      <c r="E6" s="429"/>
      <c r="F6" s="429"/>
      <c r="G6" s="429"/>
    </row>
    <row r="7" spans="1:7" s="54" customFormat="1" ht="22.5" customHeight="1">
      <c r="A7" s="418"/>
      <c r="B7" s="420" t="s">
        <v>1238</v>
      </c>
      <c r="C7" s="421"/>
      <c r="D7" s="421"/>
      <c r="E7" s="421"/>
      <c r="F7" s="421"/>
      <c r="G7" s="422"/>
    </row>
    <row r="8" spans="1:7" s="54" customFormat="1" ht="19.5" customHeight="1">
      <c r="A8" s="418"/>
      <c r="B8" s="423"/>
      <c r="C8" s="424"/>
      <c r="D8" s="424"/>
      <c r="E8" s="424"/>
      <c r="F8" s="424"/>
      <c r="G8" s="425"/>
    </row>
    <row r="9" spans="1:7" s="54" customFormat="1" ht="13.5" customHeight="1">
      <c r="A9" s="418"/>
      <c r="B9" s="417" t="s">
        <v>139</v>
      </c>
      <c r="C9" s="430" t="s">
        <v>295</v>
      </c>
      <c r="D9" s="430"/>
      <c r="E9" s="430"/>
      <c r="F9" s="430"/>
      <c r="G9" s="430"/>
    </row>
    <row r="10" spans="1:7" s="54" customFormat="1" ht="54" customHeight="1">
      <c r="A10" s="418"/>
      <c r="B10" s="418"/>
      <c r="C10" s="139" t="s">
        <v>296</v>
      </c>
      <c r="D10" s="426" t="s">
        <v>297</v>
      </c>
      <c r="E10" s="427"/>
      <c r="F10" s="427"/>
      <c r="G10" s="428"/>
    </row>
    <row r="11" spans="1:7" s="54" customFormat="1" ht="17.25" customHeight="1">
      <c r="A11" s="418"/>
      <c r="B11" s="418"/>
      <c r="C11" s="417" t="s">
        <v>18</v>
      </c>
      <c r="D11" s="417" t="s">
        <v>18</v>
      </c>
      <c r="E11" s="417" t="s">
        <v>281</v>
      </c>
      <c r="F11" s="417" t="s">
        <v>183</v>
      </c>
      <c r="G11" s="417" t="s">
        <v>184</v>
      </c>
    </row>
    <row r="12" spans="1:7" s="55" customFormat="1" ht="34.5" customHeight="1">
      <c r="A12" s="418"/>
      <c r="B12" s="418"/>
      <c r="C12" s="418"/>
      <c r="D12" s="418"/>
      <c r="E12" s="418"/>
      <c r="F12" s="418"/>
      <c r="G12" s="418"/>
    </row>
    <row r="13" spans="1:7" s="115" customFormat="1" ht="24.75" customHeight="1">
      <c r="A13" s="419"/>
      <c r="B13" s="419"/>
      <c r="C13" s="419"/>
      <c r="D13" s="419"/>
      <c r="E13" s="419"/>
      <c r="F13" s="419"/>
      <c r="G13" s="419"/>
    </row>
    <row r="14" spans="1:7">
      <c r="A14" s="45" t="s">
        <v>282</v>
      </c>
      <c r="B14" s="46">
        <f>C14+D14</f>
        <v>0</v>
      </c>
      <c r="C14" s="116"/>
      <c r="D14" s="47">
        <f>SUM(E14:G14)</f>
        <v>0</v>
      </c>
      <c r="E14" s="116"/>
      <c r="F14" s="116"/>
      <c r="G14" s="116"/>
    </row>
    <row r="15" spans="1:7">
      <c r="A15" s="45" t="s">
        <v>283</v>
      </c>
      <c r="B15" s="46">
        <f t="shared" ref="B15:B25" si="0">C15+D15</f>
        <v>0</v>
      </c>
      <c r="C15" s="116"/>
      <c r="D15" s="47">
        <f t="shared" ref="D15:D25" si="1">SUM(E15:G15)</f>
        <v>0</v>
      </c>
      <c r="E15" s="116"/>
      <c r="F15" s="116"/>
      <c r="G15" s="116"/>
    </row>
    <row r="16" spans="1:7">
      <c r="A16" s="45" t="s">
        <v>284</v>
      </c>
      <c r="B16" s="46">
        <f t="shared" si="0"/>
        <v>0</v>
      </c>
      <c r="C16" s="116"/>
      <c r="D16" s="47">
        <f t="shared" si="1"/>
        <v>0</v>
      </c>
      <c r="E16" s="116"/>
      <c r="F16" s="116"/>
      <c r="G16" s="116"/>
    </row>
    <row r="17" spans="1:7">
      <c r="A17" s="45" t="s">
        <v>285</v>
      </c>
      <c r="B17" s="46">
        <f t="shared" si="0"/>
        <v>0</v>
      </c>
      <c r="C17" s="116"/>
      <c r="D17" s="47">
        <f t="shared" si="1"/>
        <v>0</v>
      </c>
      <c r="E17" s="116"/>
      <c r="F17" s="116"/>
      <c r="G17" s="116"/>
    </row>
    <row r="18" spans="1:7">
      <c r="A18" s="45" t="s">
        <v>286</v>
      </c>
      <c r="B18" s="46">
        <f t="shared" si="0"/>
        <v>0</v>
      </c>
      <c r="C18" s="116"/>
      <c r="D18" s="47">
        <f t="shared" si="1"/>
        <v>0</v>
      </c>
      <c r="E18" s="116"/>
      <c r="F18" s="116"/>
      <c r="G18" s="116"/>
    </row>
    <row r="19" spans="1:7">
      <c r="A19" s="45" t="s">
        <v>287</v>
      </c>
      <c r="B19" s="46">
        <f t="shared" si="0"/>
        <v>0</v>
      </c>
      <c r="C19" s="116"/>
      <c r="D19" s="47">
        <f t="shared" si="1"/>
        <v>0</v>
      </c>
      <c r="E19" s="116"/>
      <c r="F19" s="116"/>
      <c r="G19" s="116"/>
    </row>
    <row r="20" spans="1:7">
      <c r="A20" s="45" t="s">
        <v>288</v>
      </c>
      <c r="B20" s="46">
        <f t="shared" si="0"/>
        <v>0</v>
      </c>
      <c r="C20" s="116"/>
      <c r="D20" s="47">
        <f t="shared" si="1"/>
        <v>0</v>
      </c>
      <c r="E20" s="116"/>
      <c r="F20" s="116"/>
      <c r="G20" s="116"/>
    </row>
    <row r="21" spans="1:7">
      <c r="A21" s="45" t="s">
        <v>289</v>
      </c>
      <c r="B21" s="46">
        <f t="shared" si="0"/>
        <v>0</v>
      </c>
      <c r="C21" s="116"/>
      <c r="D21" s="47">
        <f t="shared" si="1"/>
        <v>0</v>
      </c>
      <c r="E21" s="116"/>
      <c r="F21" s="116"/>
      <c r="G21" s="116"/>
    </row>
    <row r="22" spans="1:7">
      <c r="A22" s="45" t="s">
        <v>290</v>
      </c>
      <c r="B22" s="46">
        <f t="shared" si="0"/>
        <v>0</v>
      </c>
      <c r="C22" s="116"/>
      <c r="D22" s="47">
        <f t="shared" si="1"/>
        <v>0</v>
      </c>
      <c r="E22" s="116"/>
      <c r="F22" s="116"/>
      <c r="G22" s="116"/>
    </row>
    <row r="23" spans="1:7">
      <c r="A23" s="45" t="s">
        <v>291</v>
      </c>
      <c r="B23" s="46">
        <f t="shared" si="0"/>
        <v>0</v>
      </c>
      <c r="C23" s="116"/>
      <c r="D23" s="47">
        <f t="shared" si="1"/>
        <v>0</v>
      </c>
      <c r="E23" s="116"/>
      <c r="F23" s="116"/>
      <c r="G23" s="116"/>
    </row>
    <row r="24" spans="1:7">
      <c r="A24" s="45" t="s">
        <v>292</v>
      </c>
      <c r="B24" s="46">
        <f t="shared" si="0"/>
        <v>0</v>
      </c>
      <c r="C24" s="116"/>
      <c r="D24" s="47">
        <f t="shared" si="1"/>
        <v>0</v>
      </c>
      <c r="E24" s="116"/>
      <c r="F24" s="116"/>
      <c r="G24" s="116"/>
    </row>
    <row r="25" spans="1:7">
      <c r="A25" s="45" t="s">
        <v>293</v>
      </c>
      <c r="B25" s="46">
        <f t="shared" si="0"/>
        <v>0</v>
      </c>
      <c r="C25" s="116"/>
      <c r="D25" s="47">
        <f t="shared" si="1"/>
        <v>0</v>
      </c>
      <c r="E25" s="116"/>
      <c r="F25" s="116"/>
      <c r="G25" s="116"/>
    </row>
    <row r="26" spans="1:7" s="56" customFormat="1" ht="18.75" customHeight="1">
      <c r="A26" s="48" t="s">
        <v>299</v>
      </c>
      <c r="B26" s="46">
        <f>SUM(B14:B25)</f>
        <v>0</v>
      </c>
      <c r="C26" s="46">
        <f t="shared" ref="C26" si="2">SUM(C14:C25)</f>
        <v>0</v>
      </c>
      <c r="D26" s="46">
        <f t="shared" ref="D26" si="3">SUM(D14:D25)</f>
        <v>0</v>
      </c>
      <c r="E26" s="46">
        <f t="shared" ref="E26" si="4">SUM(E14:E25)</f>
        <v>0</v>
      </c>
      <c r="F26" s="46">
        <f t="shared" ref="F26" si="5">SUM(F14:F25)</f>
        <v>0</v>
      </c>
      <c r="G26" s="46">
        <f t="shared" ref="G26" si="6">SUM(G14:G25)</f>
        <v>0</v>
      </c>
    </row>
    <row r="27" spans="1:7">
      <c r="A27" s="44"/>
      <c r="B27" s="179"/>
      <c r="C27" s="49"/>
      <c r="D27" s="49"/>
      <c r="E27" s="49"/>
      <c r="F27" s="49"/>
      <c r="G27" s="49"/>
    </row>
    <row r="29" spans="1:7" ht="15.75" customHeight="1">
      <c r="B29" s="50"/>
      <c r="C29" s="50"/>
      <c r="D29" s="50"/>
      <c r="E29" s="50"/>
      <c r="F29" s="50"/>
      <c r="G29" s="50"/>
    </row>
    <row r="30" spans="1:7" ht="15.75" customHeight="1">
      <c r="B30" s="99"/>
      <c r="C30" s="50"/>
      <c r="D30" s="50"/>
      <c r="E30" s="50"/>
      <c r="F30" s="50"/>
      <c r="G30" s="50"/>
    </row>
    <row r="31" spans="1:7" ht="15.75" customHeight="1">
      <c r="B31" s="50"/>
      <c r="C31" s="50"/>
      <c r="D31" s="50"/>
      <c r="E31" s="50"/>
      <c r="F31" s="50"/>
      <c r="G31" s="50"/>
    </row>
    <row r="32" spans="1:7" ht="15" customHeight="1">
      <c r="B32" s="50"/>
      <c r="C32" s="50"/>
      <c r="D32" s="50"/>
      <c r="E32" s="50"/>
      <c r="F32" s="50"/>
      <c r="G32" s="50"/>
    </row>
    <row r="33" spans="2:7" ht="15" customHeight="1">
      <c r="B33" s="50"/>
      <c r="C33" s="50"/>
      <c r="D33" s="50"/>
      <c r="E33" s="50"/>
      <c r="F33" s="50"/>
      <c r="G33" s="50"/>
    </row>
  </sheetData>
  <sheetProtection password="DF0E" sheet="1" insertHyperlinks="0"/>
  <mergeCells count="13">
    <mergeCell ref="A1:G1"/>
    <mergeCell ref="A2:G2"/>
    <mergeCell ref="A6:A13"/>
    <mergeCell ref="B9:B13"/>
    <mergeCell ref="E11:E13"/>
    <mergeCell ref="F11:F13"/>
    <mergeCell ref="B7:G8"/>
    <mergeCell ref="D10:G10"/>
    <mergeCell ref="C11:C13"/>
    <mergeCell ref="D11:D13"/>
    <mergeCell ref="B6:G6"/>
    <mergeCell ref="C9:G9"/>
    <mergeCell ref="G11:G13"/>
  </mergeCells>
  <printOptions horizontalCentered="1"/>
  <pageMargins left="0.43307086614173229" right="0.19685039370078741" top="0.51181102362204722" bottom="0.59055118110236227" header="0.31496062992125984" footer="0.39370078740157483"/>
  <pageSetup paperSize="9" scale="19" fitToWidth="2" orientation="landscape" r:id="rId1"/>
  <headerFooter alignWithMargins="0">
    <oddHeader>&amp;RПриложение № 12.3 "Товарная продукция"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>
    <pageSetUpPr fitToPage="1"/>
  </sheetPr>
  <dimension ref="A1:WVO82"/>
  <sheetViews>
    <sheetView topLeftCell="B1" zoomScale="85" zoomScaleNormal="85" zoomScaleSheetLayoutView="80" workbookViewId="0">
      <selection activeCell="J74" sqref="J74"/>
    </sheetView>
  </sheetViews>
  <sheetFormatPr defaultColWidth="10" defaultRowHeight="12.75"/>
  <cols>
    <col min="1" max="1" width="5" style="57" customWidth="1"/>
    <col min="2" max="2" width="25.75" style="57" customWidth="1"/>
    <col min="3" max="3" width="33.5" style="59" customWidth="1"/>
    <col min="4" max="16" width="15.75" style="57" customWidth="1"/>
    <col min="17" max="17" width="15.75" style="84" customWidth="1"/>
    <col min="18" max="18" width="13" style="84" bestFit="1" customWidth="1"/>
    <col min="19" max="57" width="10" style="84"/>
    <col min="58" max="244" width="10" style="57"/>
    <col min="245" max="245" width="3.25" style="57" customWidth="1"/>
    <col min="246" max="246" width="29.125" style="57" customWidth="1"/>
    <col min="247" max="247" width="13.75" style="57" customWidth="1"/>
    <col min="248" max="248" width="7.625" style="57" customWidth="1"/>
    <col min="249" max="249" width="14.25" style="57" customWidth="1"/>
    <col min="250" max="250" width="26.25" style="57" customWidth="1"/>
    <col min="251" max="251" width="13.125" style="57" customWidth="1"/>
    <col min="252" max="252" width="0" style="57" hidden="1" customWidth="1"/>
    <col min="253" max="253" width="10.875" style="57" customWidth="1"/>
    <col min="254" max="254" width="0" style="57" hidden="1" customWidth="1"/>
    <col min="255" max="255" width="10.75" style="57" customWidth="1"/>
    <col min="256" max="256" width="0" style="57" hidden="1" customWidth="1"/>
    <col min="257" max="257" width="9.75" style="57" customWidth="1"/>
    <col min="258" max="258" width="11.125" style="57" customWidth="1"/>
    <col min="259" max="259" width="0" style="57" hidden="1" customWidth="1"/>
    <col min="260" max="260" width="12.875" style="57" customWidth="1"/>
    <col min="261" max="261" width="7" style="57" customWidth="1"/>
    <col min="262" max="262" width="8" style="57" customWidth="1"/>
    <col min="263" max="263" width="10.375" style="57" customWidth="1"/>
    <col min="264" max="500" width="10" style="57"/>
    <col min="501" max="501" width="3.25" style="57" customWidth="1"/>
    <col min="502" max="502" width="29.125" style="57" customWidth="1"/>
    <col min="503" max="503" width="13.75" style="57" customWidth="1"/>
    <col min="504" max="504" width="7.625" style="57" customWidth="1"/>
    <col min="505" max="505" width="14.25" style="57" customWidth="1"/>
    <col min="506" max="506" width="26.25" style="57" customWidth="1"/>
    <col min="507" max="507" width="13.125" style="57" customWidth="1"/>
    <col min="508" max="508" width="0" style="57" hidden="1" customWidth="1"/>
    <col min="509" max="509" width="10.875" style="57" customWidth="1"/>
    <col min="510" max="510" width="0" style="57" hidden="1" customWidth="1"/>
    <col min="511" max="511" width="10.75" style="57" customWidth="1"/>
    <col min="512" max="512" width="0" style="57" hidden="1" customWidth="1"/>
    <col min="513" max="513" width="9.75" style="57" customWidth="1"/>
    <col min="514" max="514" width="11.125" style="57" customWidth="1"/>
    <col min="515" max="515" width="0" style="57" hidden="1" customWidth="1"/>
    <col min="516" max="516" width="12.875" style="57" customWidth="1"/>
    <col min="517" max="517" width="7" style="57" customWidth="1"/>
    <col min="518" max="518" width="8" style="57" customWidth="1"/>
    <col min="519" max="519" width="10.375" style="57" customWidth="1"/>
    <col min="520" max="756" width="10" style="57"/>
    <col min="757" max="757" width="3.25" style="57" customWidth="1"/>
    <col min="758" max="758" width="29.125" style="57" customWidth="1"/>
    <col min="759" max="759" width="13.75" style="57" customWidth="1"/>
    <col min="760" max="760" width="7.625" style="57" customWidth="1"/>
    <col min="761" max="761" width="14.25" style="57" customWidth="1"/>
    <col min="762" max="762" width="26.25" style="57" customWidth="1"/>
    <col min="763" max="763" width="13.125" style="57" customWidth="1"/>
    <col min="764" max="764" width="0" style="57" hidden="1" customWidth="1"/>
    <col min="765" max="765" width="10.875" style="57" customWidth="1"/>
    <col min="766" max="766" width="0" style="57" hidden="1" customWidth="1"/>
    <col min="767" max="767" width="10.75" style="57" customWidth="1"/>
    <col min="768" max="768" width="0" style="57" hidden="1" customWidth="1"/>
    <col min="769" max="769" width="9.75" style="57" customWidth="1"/>
    <col min="770" max="770" width="11.125" style="57" customWidth="1"/>
    <col min="771" max="771" width="0" style="57" hidden="1" customWidth="1"/>
    <col min="772" max="772" width="12.875" style="57" customWidth="1"/>
    <col min="773" max="773" width="7" style="57" customWidth="1"/>
    <col min="774" max="774" width="8" style="57" customWidth="1"/>
    <col min="775" max="775" width="10.375" style="57" customWidth="1"/>
    <col min="776" max="1012" width="10" style="57"/>
    <col min="1013" max="1013" width="3.25" style="57" customWidth="1"/>
    <col min="1014" max="1014" width="29.125" style="57" customWidth="1"/>
    <col min="1015" max="1015" width="13.75" style="57" customWidth="1"/>
    <col min="1016" max="1016" width="7.625" style="57" customWidth="1"/>
    <col min="1017" max="1017" width="14.25" style="57" customWidth="1"/>
    <col min="1018" max="1018" width="26.25" style="57" customWidth="1"/>
    <col min="1019" max="1019" width="13.125" style="57" customWidth="1"/>
    <col min="1020" max="1020" width="0" style="57" hidden="1" customWidth="1"/>
    <col min="1021" max="1021" width="10.875" style="57" customWidth="1"/>
    <col min="1022" max="1022" width="0" style="57" hidden="1" customWidth="1"/>
    <col min="1023" max="1023" width="10.75" style="57" customWidth="1"/>
    <col min="1024" max="1024" width="0" style="57" hidden="1" customWidth="1"/>
    <col min="1025" max="1025" width="9.75" style="57" customWidth="1"/>
    <col min="1026" max="1026" width="11.125" style="57" customWidth="1"/>
    <col min="1027" max="1027" width="0" style="57" hidden="1" customWidth="1"/>
    <col min="1028" max="1028" width="12.875" style="57" customWidth="1"/>
    <col min="1029" max="1029" width="7" style="57" customWidth="1"/>
    <col min="1030" max="1030" width="8" style="57" customWidth="1"/>
    <col min="1031" max="1031" width="10.375" style="57" customWidth="1"/>
    <col min="1032" max="1268" width="10" style="57"/>
    <col min="1269" max="1269" width="3.25" style="57" customWidth="1"/>
    <col min="1270" max="1270" width="29.125" style="57" customWidth="1"/>
    <col min="1271" max="1271" width="13.75" style="57" customWidth="1"/>
    <col min="1272" max="1272" width="7.625" style="57" customWidth="1"/>
    <col min="1273" max="1273" width="14.25" style="57" customWidth="1"/>
    <col min="1274" max="1274" width="26.25" style="57" customWidth="1"/>
    <col min="1275" max="1275" width="13.125" style="57" customWidth="1"/>
    <col min="1276" max="1276" width="0" style="57" hidden="1" customWidth="1"/>
    <col min="1277" max="1277" width="10.875" style="57" customWidth="1"/>
    <col min="1278" max="1278" width="0" style="57" hidden="1" customWidth="1"/>
    <col min="1279" max="1279" width="10.75" style="57" customWidth="1"/>
    <col min="1280" max="1280" width="0" style="57" hidden="1" customWidth="1"/>
    <col min="1281" max="1281" width="9.75" style="57" customWidth="1"/>
    <col min="1282" max="1282" width="11.125" style="57" customWidth="1"/>
    <col min="1283" max="1283" width="0" style="57" hidden="1" customWidth="1"/>
    <col min="1284" max="1284" width="12.875" style="57" customWidth="1"/>
    <col min="1285" max="1285" width="7" style="57" customWidth="1"/>
    <col min="1286" max="1286" width="8" style="57" customWidth="1"/>
    <col min="1287" max="1287" width="10.375" style="57" customWidth="1"/>
    <col min="1288" max="1524" width="10" style="57"/>
    <col min="1525" max="1525" width="3.25" style="57" customWidth="1"/>
    <col min="1526" max="1526" width="29.125" style="57" customWidth="1"/>
    <col min="1527" max="1527" width="13.75" style="57" customWidth="1"/>
    <col min="1528" max="1528" width="7.625" style="57" customWidth="1"/>
    <col min="1529" max="1529" width="14.25" style="57" customWidth="1"/>
    <col min="1530" max="1530" width="26.25" style="57" customWidth="1"/>
    <col min="1531" max="1531" width="13.125" style="57" customWidth="1"/>
    <col min="1532" max="1532" width="0" style="57" hidden="1" customWidth="1"/>
    <col min="1533" max="1533" width="10.875" style="57" customWidth="1"/>
    <col min="1534" max="1534" width="0" style="57" hidden="1" customWidth="1"/>
    <col min="1535" max="1535" width="10.75" style="57" customWidth="1"/>
    <col min="1536" max="1536" width="0" style="57" hidden="1" customWidth="1"/>
    <col min="1537" max="1537" width="9.75" style="57" customWidth="1"/>
    <col min="1538" max="1538" width="11.125" style="57" customWidth="1"/>
    <col min="1539" max="1539" width="0" style="57" hidden="1" customWidth="1"/>
    <col min="1540" max="1540" width="12.875" style="57" customWidth="1"/>
    <col min="1541" max="1541" width="7" style="57" customWidth="1"/>
    <col min="1542" max="1542" width="8" style="57" customWidth="1"/>
    <col min="1543" max="1543" width="10.375" style="57" customWidth="1"/>
    <col min="1544" max="1780" width="10" style="57"/>
    <col min="1781" max="1781" width="3.25" style="57" customWidth="1"/>
    <col min="1782" max="1782" width="29.125" style="57" customWidth="1"/>
    <col min="1783" max="1783" width="13.75" style="57" customWidth="1"/>
    <col min="1784" max="1784" width="7.625" style="57" customWidth="1"/>
    <col min="1785" max="1785" width="14.25" style="57" customWidth="1"/>
    <col min="1786" max="1786" width="26.25" style="57" customWidth="1"/>
    <col min="1787" max="1787" width="13.125" style="57" customWidth="1"/>
    <col min="1788" max="1788" width="0" style="57" hidden="1" customWidth="1"/>
    <col min="1789" max="1789" width="10.875" style="57" customWidth="1"/>
    <col min="1790" max="1790" width="0" style="57" hidden="1" customWidth="1"/>
    <col min="1791" max="1791" width="10.75" style="57" customWidth="1"/>
    <col min="1792" max="1792" width="0" style="57" hidden="1" customWidth="1"/>
    <col min="1793" max="1793" width="9.75" style="57" customWidth="1"/>
    <col min="1794" max="1794" width="11.125" style="57" customWidth="1"/>
    <col min="1795" max="1795" width="0" style="57" hidden="1" customWidth="1"/>
    <col min="1796" max="1796" width="12.875" style="57" customWidth="1"/>
    <col min="1797" max="1797" width="7" style="57" customWidth="1"/>
    <col min="1798" max="1798" width="8" style="57" customWidth="1"/>
    <col min="1799" max="1799" width="10.375" style="57" customWidth="1"/>
    <col min="1800" max="2036" width="10" style="57"/>
    <col min="2037" max="2037" width="3.25" style="57" customWidth="1"/>
    <col min="2038" max="2038" width="29.125" style="57" customWidth="1"/>
    <col min="2039" max="2039" width="13.75" style="57" customWidth="1"/>
    <col min="2040" max="2040" width="7.625" style="57" customWidth="1"/>
    <col min="2041" max="2041" width="14.25" style="57" customWidth="1"/>
    <col min="2042" max="2042" width="26.25" style="57" customWidth="1"/>
    <col min="2043" max="2043" width="13.125" style="57" customWidth="1"/>
    <col min="2044" max="2044" width="0" style="57" hidden="1" customWidth="1"/>
    <col min="2045" max="2045" width="10.875" style="57" customWidth="1"/>
    <col min="2046" max="2046" width="0" style="57" hidden="1" customWidth="1"/>
    <col min="2047" max="2047" width="10.75" style="57" customWidth="1"/>
    <col min="2048" max="2048" width="0" style="57" hidden="1" customWidth="1"/>
    <col min="2049" max="2049" width="9.75" style="57" customWidth="1"/>
    <col min="2050" max="2050" width="11.125" style="57" customWidth="1"/>
    <col min="2051" max="2051" width="0" style="57" hidden="1" customWidth="1"/>
    <col min="2052" max="2052" width="12.875" style="57" customWidth="1"/>
    <col min="2053" max="2053" width="7" style="57" customWidth="1"/>
    <col min="2054" max="2054" width="8" style="57" customWidth="1"/>
    <col min="2055" max="2055" width="10.375" style="57" customWidth="1"/>
    <col min="2056" max="2292" width="10" style="57"/>
    <col min="2293" max="2293" width="3.25" style="57" customWidth="1"/>
    <col min="2294" max="2294" width="29.125" style="57" customWidth="1"/>
    <col min="2295" max="2295" width="13.75" style="57" customWidth="1"/>
    <col min="2296" max="2296" width="7.625" style="57" customWidth="1"/>
    <col min="2297" max="2297" width="14.25" style="57" customWidth="1"/>
    <col min="2298" max="2298" width="26.25" style="57" customWidth="1"/>
    <col min="2299" max="2299" width="13.125" style="57" customWidth="1"/>
    <col min="2300" max="2300" width="0" style="57" hidden="1" customWidth="1"/>
    <col min="2301" max="2301" width="10.875" style="57" customWidth="1"/>
    <col min="2302" max="2302" width="0" style="57" hidden="1" customWidth="1"/>
    <col min="2303" max="2303" width="10.75" style="57" customWidth="1"/>
    <col min="2304" max="2304" width="0" style="57" hidden="1" customWidth="1"/>
    <col min="2305" max="2305" width="9.75" style="57" customWidth="1"/>
    <col min="2306" max="2306" width="11.125" style="57" customWidth="1"/>
    <col min="2307" max="2307" width="0" style="57" hidden="1" customWidth="1"/>
    <col min="2308" max="2308" width="12.875" style="57" customWidth="1"/>
    <col min="2309" max="2309" width="7" style="57" customWidth="1"/>
    <col min="2310" max="2310" width="8" style="57" customWidth="1"/>
    <col min="2311" max="2311" width="10.375" style="57" customWidth="1"/>
    <col min="2312" max="2548" width="10" style="57"/>
    <col min="2549" max="2549" width="3.25" style="57" customWidth="1"/>
    <col min="2550" max="2550" width="29.125" style="57" customWidth="1"/>
    <col min="2551" max="2551" width="13.75" style="57" customWidth="1"/>
    <col min="2552" max="2552" width="7.625" style="57" customWidth="1"/>
    <col min="2553" max="2553" width="14.25" style="57" customWidth="1"/>
    <col min="2554" max="2554" width="26.25" style="57" customWidth="1"/>
    <col min="2555" max="2555" width="13.125" style="57" customWidth="1"/>
    <col min="2556" max="2556" width="0" style="57" hidden="1" customWidth="1"/>
    <col min="2557" max="2557" width="10.875" style="57" customWidth="1"/>
    <col min="2558" max="2558" width="0" style="57" hidden="1" customWidth="1"/>
    <col min="2559" max="2559" width="10.75" style="57" customWidth="1"/>
    <col min="2560" max="2560" width="0" style="57" hidden="1" customWidth="1"/>
    <col min="2561" max="2561" width="9.75" style="57" customWidth="1"/>
    <col min="2562" max="2562" width="11.125" style="57" customWidth="1"/>
    <col min="2563" max="2563" width="0" style="57" hidden="1" customWidth="1"/>
    <col min="2564" max="2564" width="12.875" style="57" customWidth="1"/>
    <col min="2565" max="2565" width="7" style="57" customWidth="1"/>
    <col min="2566" max="2566" width="8" style="57" customWidth="1"/>
    <col min="2567" max="2567" width="10.375" style="57" customWidth="1"/>
    <col min="2568" max="2804" width="10" style="57"/>
    <col min="2805" max="2805" width="3.25" style="57" customWidth="1"/>
    <col min="2806" max="2806" width="29.125" style="57" customWidth="1"/>
    <col min="2807" max="2807" width="13.75" style="57" customWidth="1"/>
    <col min="2808" max="2808" width="7.625" style="57" customWidth="1"/>
    <col min="2809" max="2809" width="14.25" style="57" customWidth="1"/>
    <col min="2810" max="2810" width="26.25" style="57" customWidth="1"/>
    <col min="2811" max="2811" width="13.125" style="57" customWidth="1"/>
    <col min="2812" max="2812" width="0" style="57" hidden="1" customWidth="1"/>
    <col min="2813" max="2813" width="10.875" style="57" customWidth="1"/>
    <col min="2814" max="2814" width="0" style="57" hidden="1" customWidth="1"/>
    <col min="2815" max="2815" width="10.75" style="57" customWidth="1"/>
    <col min="2816" max="2816" width="0" style="57" hidden="1" customWidth="1"/>
    <col min="2817" max="2817" width="9.75" style="57" customWidth="1"/>
    <col min="2818" max="2818" width="11.125" style="57" customWidth="1"/>
    <col min="2819" max="2819" width="0" style="57" hidden="1" customWidth="1"/>
    <col min="2820" max="2820" width="12.875" style="57" customWidth="1"/>
    <col min="2821" max="2821" width="7" style="57" customWidth="1"/>
    <col min="2822" max="2822" width="8" style="57" customWidth="1"/>
    <col min="2823" max="2823" width="10.375" style="57" customWidth="1"/>
    <col min="2824" max="3060" width="10" style="57"/>
    <col min="3061" max="3061" width="3.25" style="57" customWidth="1"/>
    <col min="3062" max="3062" width="29.125" style="57" customWidth="1"/>
    <col min="3063" max="3063" width="13.75" style="57" customWidth="1"/>
    <col min="3064" max="3064" width="7.625" style="57" customWidth="1"/>
    <col min="3065" max="3065" width="14.25" style="57" customWidth="1"/>
    <col min="3066" max="3066" width="26.25" style="57" customWidth="1"/>
    <col min="3067" max="3067" width="13.125" style="57" customWidth="1"/>
    <col min="3068" max="3068" width="0" style="57" hidden="1" customWidth="1"/>
    <col min="3069" max="3069" width="10.875" style="57" customWidth="1"/>
    <col min="3070" max="3070" width="0" style="57" hidden="1" customWidth="1"/>
    <col min="3071" max="3071" width="10.75" style="57" customWidth="1"/>
    <col min="3072" max="3072" width="0" style="57" hidden="1" customWidth="1"/>
    <col min="3073" max="3073" width="9.75" style="57" customWidth="1"/>
    <col min="3074" max="3074" width="11.125" style="57" customWidth="1"/>
    <col min="3075" max="3075" width="0" style="57" hidden="1" customWidth="1"/>
    <col min="3076" max="3076" width="12.875" style="57" customWidth="1"/>
    <col min="3077" max="3077" width="7" style="57" customWidth="1"/>
    <col min="3078" max="3078" width="8" style="57" customWidth="1"/>
    <col min="3079" max="3079" width="10.375" style="57" customWidth="1"/>
    <col min="3080" max="3316" width="10" style="57"/>
    <col min="3317" max="3317" width="3.25" style="57" customWidth="1"/>
    <col min="3318" max="3318" width="29.125" style="57" customWidth="1"/>
    <col min="3319" max="3319" width="13.75" style="57" customWidth="1"/>
    <col min="3320" max="3320" width="7.625" style="57" customWidth="1"/>
    <col min="3321" max="3321" width="14.25" style="57" customWidth="1"/>
    <col min="3322" max="3322" width="26.25" style="57" customWidth="1"/>
    <col min="3323" max="3323" width="13.125" style="57" customWidth="1"/>
    <col min="3324" max="3324" width="0" style="57" hidden="1" customWidth="1"/>
    <col min="3325" max="3325" width="10.875" style="57" customWidth="1"/>
    <col min="3326" max="3326" width="0" style="57" hidden="1" customWidth="1"/>
    <col min="3327" max="3327" width="10.75" style="57" customWidth="1"/>
    <col min="3328" max="3328" width="0" style="57" hidden="1" customWidth="1"/>
    <col min="3329" max="3329" width="9.75" style="57" customWidth="1"/>
    <col min="3330" max="3330" width="11.125" style="57" customWidth="1"/>
    <col min="3331" max="3331" width="0" style="57" hidden="1" customWidth="1"/>
    <col min="3332" max="3332" width="12.875" style="57" customWidth="1"/>
    <col min="3333" max="3333" width="7" style="57" customWidth="1"/>
    <col min="3334" max="3334" width="8" style="57" customWidth="1"/>
    <col min="3335" max="3335" width="10.375" style="57" customWidth="1"/>
    <col min="3336" max="3572" width="10" style="57"/>
    <col min="3573" max="3573" width="3.25" style="57" customWidth="1"/>
    <col min="3574" max="3574" width="29.125" style="57" customWidth="1"/>
    <col min="3575" max="3575" width="13.75" style="57" customWidth="1"/>
    <col min="3576" max="3576" width="7.625" style="57" customWidth="1"/>
    <col min="3577" max="3577" width="14.25" style="57" customWidth="1"/>
    <col min="3578" max="3578" width="26.25" style="57" customWidth="1"/>
    <col min="3579" max="3579" width="13.125" style="57" customWidth="1"/>
    <col min="3580" max="3580" width="0" style="57" hidden="1" customWidth="1"/>
    <col min="3581" max="3581" width="10.875" style="57" customWidth="1"/>
    <col min="3582" max="3582" width="0" style="57" hidden="1" customWidth="1"/>
    <col min="3583" max="3583" width="10.75" style="57" customWidth="1"/>
    <col min="3584" max="3584" width="0" style="57" hidden="1" customWidth="1"/>
    <col min="3585" max="3585" width="9.75" style="57" customWidth="1"/>
    <col min="3586" max="3586" width="11.125" style="57" customWidth="1"/>
    <col min="3587" max="3587" width="0" style="57" hidden="1" customWidth="1"/>
    <col min="3588" max="3588" width="12.875" style="57" customWidth="1"/>
    <col min="3589" max="3589" width="7" style="57" customWidth="1"/>
    <col min="3590" max="3590" width="8" style="57" customWidth="1"/>
    <col min="3591" max="3591" width="10.375" style="57" customWidth="1"/>
    <col min="3592" max="3828" width="10" style="57"/>
    <col min="3829" max="3829" width="3.25" style="57" customWidth="1"/>
    <col min="3830" max="3830" width="29.125" style="57" customWidth="1"/>
    <col min="3831" max="3831" width="13.75" style="57" customWidth="1"/>
    <col min="3832" max="3832" width="7.625" style="57" customWidth="1"/>
    <col min="3833" max="3833" width="14.25" style="57" customWidth="1"/>
    <col min="3834" max="3834" width="26.25" style="57" customWidth="1"/>
    <col min="3835" max="3835" width="13.125" style="57" customWidth="1"/>
    <col min="3836" max="3836" width="0" style="57" hidden="1" customWidth="1"/>
    <col min="3837" max="3837" width="10.875" style="57" customWidth="1"/>
    <col min="3838" max="3838" width="0" style="57" hidden="1" customWidth="1"/>
    <col min="3839" max="3839" width="10.75" style="57" customWidth="1"/>
    <col min="3840" max="3840" width="0" style="57" hidden="1" customWidth="1"/>
    <col min="3841" max="3841" width="9.75" style="57" customWidth="1"/>
    <col min="3842" max="3842" width="11.125" style="57" customWidth="1"/>
    <col min="3843" max="3843" width="0" style="57" hidden="1" customWidth="1"/>
    <col min="3844" max="3844" width="12.875" style="57" customWidth="1"/>
    <col min="3845" max="3845" width="7" style="57" customWidth="1"/>
    <col min="3846" max="3846" width="8" style="57" customWidth="1"/>
    <col min="3847" max="3847" width="10.375" style="57" customWidth="1"/>
    <col min="3848" max="4084" width="10" style="57"/>
    <col min="4085" max="4085" width="3.25" style="57" customWidth="1"/>
    <col min="4086" max="4086" width="29.125" style="57" customWidth="1"/>
    <col min="4087" max="4087" width="13.75" style="57" customWidth="1"/>
    <col min="4088" max="4088" width="7.625" style="57" customWidth="1"/>
    <col min="4089" max="4089" width="14.25" style="57" customWidth="1"/>
    <col min="4090" max="4090" width="26.25" style="57" customWidth="1"/>
    <col min="4091" max="4091" width="13.125" style="57" customWidth="1"/>
    <col min="4092" max="4092" width="0" style="57" hidden="1" customWidth="1"/>
    <col min="4093" max="4093" width="10.875" style="57" customWidth="1"/>
    <col min="4094" max="4094" width="0" style="57" hidden="1" customWidth="1"/>
    <col min="4095" max="4095" width="10.75" style="57" customWidth="1"/>
    <col min="4096" max="4096" width="0" style="57" hidden="1" customWidth="1"/>
    <col min="4097" max="4097" width="9.75" style="57" customWidth="1"/>
    <col min="4098" max="4098" width="11.125" style="57" customWidth="1"/>
    <col min="4099" max="4099" width="0" style="57" hidden="1" customWidth="1"/>
    <col min="4100" max="4100" width="12.875" style="57" customWidth="1"/>
    <col min="4101" max="4101" width="7" style="57" customWidth="1"/>
    <col min="4102" max="4102" width="8" style="57" customWidth="1"/>
    <col min="4103" max="4103" width="10.375" style="57" customWidth="1"/>
    <col min="4104" max="4340" width="10" style="57"/>
    <col min="4341" max="4341" width="3.25" style="57" customWidth="1"/>
    <col min="4342" max="4342" width="29.125" style="57" customWidth="1"/>
    <col min="4343" max="4343" width="13.75" style="57" customWidth="1"/>
    <col min="4344" max="4344" width="7.625" style="57" customWidth="1"/>
    <col min="4345" max="4345" width="14.25" style="57" customWidth="1"/>
    <col min="4346" max="4346" width="26.25" style="57" customWidth="1"/>
    <col min="4347" max="4347" width="13.125" style="57" customWidth="1"/>
    <col min="4348" max="4348" width="0" style="57" hidden="1" customWidth="1"/>
    <col min="4349" max="4349" width="10.875" style="57" customWidth="1"/>
    <col min="4350" max="4350" width="0" style="57" hidden="1" customWidth="1"/>
    <col min="4351" max="4351" width="10.75" style="57" customWidth="1"/>
    <col min="4352" max="4352" width="0" style="57" hidden="1" customWidth="1"/>
    <col min="4353" max="4353" width="9.75" style="57" customWidth="1"/>
    <col min="4354" max="4354" width="11.125" style="57" customWidth="1"/>
    <col min="4355" max="4355" width="0" style="57" hidden="1" customWidth="1"/>
    <col min="4356" max="4356" width="12.875" style="57" customWidth="1"/>
    <col min="4357" max="4357" width="7" style="57" customWidth="1"/>
    <col min="4358" max="4358" width="8" style="57" customWidth="1"/>
    <col min="4359" max="4359" width="10.375" style="57" customWidth="1"/>
    <col min="4360" max="4596" width="10" style="57"/>
    <col min="4597" max="4597" width="3.25" style="57" customWidth="1"/>
    <col min="4598" max="4598" width="29.125" style="57" customWidth="1"/>
    <col min="4599" max="4599" width="13.75" style="57" customWidth="1"/>
    <col min="4600" max="4600" width="7.625" style="57" customWidth="1"/>
    <col min="4601" max="4601" width="14.25" style="57" customWidth="1"/>
    <col min="4602" max="4602" width="26.25" style="57" customWidth="1"/>
    <col min="4603" max="4603" width="13.125" style="57" customWidth="1"/>
    <col min="4604" max="4604" width="0" style="57" hidden="1" customWidth="1"/>
    <col min="4605" max="4605" width="10.875" style="57" customWidth="1"/>
    <col min="4606" max="4606" width="0" style="57" hidden="1" customWidth="1"/>
    <col min="4607" max="4607" width="10.75" style="57" customWidth="1"/>
    <col min="4608" max="4608" width="0" style="57" hidden="1" customWidth="1"/>
    <col min="4609" max="4609" width="9.75" style="57" customWidth="1"/>
    <col min="4610" max="4610" width="11.125" style="57" customWidth="1"/>
    <col min="4611" max="4611" width="0" style="57" hidden="1" customWidth="1"/>
    <col min="4612" max="4612" width="12.875" style="57" customWidth="1"/>
    <col min="4613" max="4613" width="7" style="57" customWidth="1"/>
    <col min="4614" max="4614" width="8" style="57" customWidth="1"/>
    <col min="4615" max="4615" width="10.375" style="57" customWidth="1"/>
    <col min="4616" max="4852" width="10" style="57"/>
    <col min="4853" max="4853" width="3.25" style="57" customWidth="1"/>
    <col min="4854" max="4854" width="29.125" style="57" customWidth="1"/>
    <col min="4855" max="4855" width="13.75" style="57" customWidth="1"/>
    <col min="4856" max="4856" width="7.625" style="57" customWidth="1"/>
    <col min="4857" max="4857" width="14.25" style="57" customWidth="1"/>
    <col min="4858" max="4858" width="26.25" style="57" customWidth="1"/>
    <col min="4859" max="4859" width="13.125" style="57" customWidth="1"/>
    <col min="4860" max="4860" width="0" style="57" hidden="1" customWidth="1"/>
    <col min="4861" max="4861" width="10.875" style="57" customWidth="1"/>
    <col min="4862" max="4862" width="0" style="57" hidden="1" customWidth="1"/>
    <col min="4863" max="4863" width="10.75" style="57" customWidth="1"/>
    <col min="4864" max="4864" width="0" style="57" hidden="1" customWidth="1"/>
    <col min="4865" max="4865" width="9.75" style="57" customWidth="1"/>
    <col min="4866" max="4866" width="11.125" style="57" customWidth="1"/>
    <col min="4867" max="4867" width="0" style="57" hidden="1" customWidth="1"/>
    <col min="4868" max="4868" width="12.875" style="57" customWidth="1"/>
    <col min="4869" max="4869" width="7" style="57" customWidth="1"/>
    <col min="4870" max="4870" width="8" style="57" customWidth="1"/>
    <col min="4871" max="4871" width="10.375" style="57" customWidth="1"/>
    <col min="4872" max="5108" width="10" style="57"/>
    <col min="5109" max="5109" width="3.25" style="57" customWidth="1"/>
    <col min="5110" max="5110" width="29.125" style="57" customWidth="1"/>
    <col min="5111" max="5111" width="13.75" style="57" customWidth="1"/>
    <col min="5112" max="5112" width="7.625" style="57" customWidth="1"/>
    <col min="5113" max="5113" width="14.25" style="57" customWidth="1"/>
    <col min="5114" max="5114" width="26.25" style="57" customWidth="1"/>
    <col min="5115" max="5115" width="13.125" style="57" customWidth="1"/>
    <col min="5116" max="5116" width="0" style="57" hidden="1" customWidth="1"/>
    <col min="5117" max="5117" width="10.875" style="57" customWidth="1"/>
    <col min="5118" max="5118" width="0" style="57" hidden="1" customWidth="1"/>
    <col min="5119" max="5119" width="10.75" style="57" customWidth="1"/>
    <col min="5120" max="5120" width="0" style="57" hidden="1" customWidth="1"/>
    <col min="5121" max="5121" width="9.75" style="57" customWidth="1"/>
    <col min="5122" max="5122" width="11.125" style="57" customWidth="1"/>
    <col min="5123" max="5123" width="0" style="57" hidden="1" customWidth="1"/>
    <col min="5124" max="5124" width="12.875" style="57" customWidth="1"/>
    <col min="5125" max="5125" width="7" style="57" customWidth="1"/>
    <col min="5126" max="5126" width="8" style="57" customWidth="1"/>
    <col min="5127" max="5127" width="10.375" style="57" customWidth="1"/>
    <col min="5128" max="5364" width="10" style="57"/>
    <col min="5365" max="5365" width="3.25" style="57" customWidth="1"/>
    <col min="5366" max="5366" width="29.125" style="57" customWidth="1"/>
    <col min="5367" max="5367" width="13.75" style="57" customWidth="1"/>
    <col min="5368" max="5368" width="7.625" style="57" customWidth="1"/>
    <col min="5369" max="5369" width="14.25" style="57" customWidth="1"/>
    <col min="5370" max="5370" width="26.25" style="57" customWidth="1"/>
    <col min="5371" max="5371" width="13.125" style="57" customWidth="1"/>
    <col min="5372" max="5372" width="0" style="57" hidden="1" customWidth="1"/>
    <col min="5373" max="5373" width="10.875" style="57" customWidth="1"/>
    <col min="5374" max="5374" width="0" style="57" hidden="1" customWidth="1"/>
    <col min="5375" max="5375" width="10.75" style="57" customWidth="1"/>
    <col min="5376" max="5376" width="0" style="57" hidden="1" customWidth="1"/>
    <col min="5377" max="5377" width="9.75" style="57" customWidth="1"/>
    <col min="5378" max="5378" width="11.125" style="57" customWidth="1"/>
    <col min="5379" max="5379" width="0" style="57" hidden="1" customWidth="1"/>
    <col min="5380" max="5380" width="12.875" style="57" customWidth="1"/>
    <col min="5381" max="5381" width="7" style="57" customWidth="1"/>
    <col min="5382" max="5382" width="8" style="57" customWidth="1"/>
    <col min="5383" max="5383" width="10.375" style="57" customWidth="1"/>
    <col min="5384" max="5620" width="10" style="57"/>
    <col min="5621" max="5621" width="3.25" style="57" customWidth="1"/>
    <col min="5622" max="5622" width="29.125" style="57" customWidth="1"/>
    <col min="5623" max="5623" width="13.75" style="57" customWidth="1"/>
    <col min="5624" max="5624" width="7.625" style="57" customWidth="1"/>
    <col min="5625" max="5625" width="14.25" style="57" customWidth="1"/>
    <col min="5626" max="5626" width="26.25" style="57" customWidth="1"/>
    <col min="5627" max="5627" width="13.125" style="57" customWidth="1"/>
    <col min="5628" max="5628" width="0" style="57" hidden="1" customWidth="1"/>
    <col min="5629" max="5629" width="10.875" style="57" customWidth="1"/>
    <col min="5630" max="5630" width="0" style="57" hidden="1" customWidth="1"/>
    <col min="5631" max="5631" width="10.75" style="57" customWidth="1"/>
    <col min="5632" max="5632" width="0" style="57" hidden="1" customWidth="1"/>
    <col min="5633" max="5633" width="9.75" style="57" customWidth="1"/>
    <col min="5634" max="5634" width="11.125" style="57" customWidth="1"/>
    <col min="5635" max="5635" width="0" style="57" hidden="1" customWidth="1"/>
    <col min="5636" max="5636" width="12.875" style="57" customWidth="1"/>
    <col min="5637" max="5637" width="7" style="57" customWidth="1"/>
    <col min="5638" max="5638" width="8" style="57" customWidth="1"/>
    <col min="5639" max="5639" width="10.375" style="57" customWidth="1"/>
    <col min="5640" max="5876" width="10" style="57"/>
    <col min="5877" max="5877" width="3.25" style="57" customWidth="1"/>
    <col min="5878" max="5878" width="29.125" style="57" customWidth="1"/>
    <col min="5879" max="5879" width="13.75" style="57" customWidth="1"/>
    <col min="5880" max="5880" width="7.625" style="57" customWidth="1"/>
    <col min="5881" max="5881" width="14.25" style="57" customWidth="1"/>
    <col min="5882" max="5882" width="26.25" style="57" customWidth="1"/>
    <col min="5883" max="5883" width="13.125" style="57" customWidth="1"/>
    <col min="5884" max="5884" width="0" style="57" hidden="1" customWidth="1"/>
    <col min="5885" max="5885" width="10.875" style="57" customWidth="1"/>
    <col min="5886" max="5886" width="0" style="57" hidden="1" customWidth="1"/>
    <col min="5887" max="5887" width="10.75" style="57" customWidth="1"/>
    <col min="5888" max="5888" width="0" style="57" hidden="1" customWidth="1"/>
    <col min="5889" max="5889" width="9.75" style="57" customWidth="1"/>
    <col min="5890" max="5890" width="11.125" style="57" customWidth="1"/>
    <col min="5891" max="5891" width="0" style="57" hidden="1" customWidth="1"/>
    <col min="5892" max="5892" width="12.875" style="57" customWidth="1"/>
    <col min="5893" max="5893" width="7" style="57" customWidth="1"/>
    <col min="5894" max="5894" width="8" style="57" customWidth="1"/>
    <col min="5895" max="5895" width="10.375" style="57" customWidth="1"/>
    <col min="5896" max="6132" width="10" style="57"/>
    <col min="6133" max="6133" width="3.25" style="57" customWidth="1"/>
    <col min="6134" max="6134" width="29.125" style="57" customWidth="1"/>
    <col min="6135" max="6135" width="13.75" style="57" customWidth="1"/>
    <col min="6136" max="6136" width="7.625" style="57" customWidth="1"/>
    <col min="6137" max="6137" width="14.25" style="57" customWidth="1"/>
    <col min="6138" max="6138" width="26.25" style="57" customWidth="1"/>
    <col min="6139" max="6139" width="13.125" style="57" customWidth="1"/>
    <col min="6140" max="6140" width="0" style="57" hidden="1" customWidth="1"/>
    <col min="6141" max="6141" width="10.875" style="57" customWidth="1"/>
    <col min="6142" max="6142" width="0" style="57" hidden="1" customWidth="1"/>
    <col min="6143" max="6143" width="10.75" style="57" customWidth="1"/>
    <col min="6144" max="6144" width="0" style="57" hidden="1" customWidth="1"/>
    <col min="6145" max="6145" width="9.75" style="57" customWidth="1"/>
    <col min="6146" max="6146" width="11.125" style="57" customWidth="1"/>
    <col min="6147" max="6147" width="0" style="57" hidden="1" customWidth="1"/>
    <col min="6148" max="6148" width="12.875" style="57" customWidth="1"/>
    <col min="6149" max="6149" width="7" style="57" customWidth="1"/>
    <col min="6150" max="6150" width="8" style="57" customWidth="1"/>
    <col min="6151" max="6151" width="10.375" style="57" customWidth="1"/>
    <col min="6152" max="6388" width="10" style="57"/>
    <col min="6389" max="6389" width="3.25" style="57" customWidth="1"/>
    <col min="6390" max="6390" width="29.125" style="57" customWidth="1"/>
    <col min="6391" max="6391" width="13.75" style="57" customWidth="1"/>
    <col min="6392" max="6392" width="7.625" style="57" customWidth="1"/>
    <col min="6393" max="6393" width="14.25" style="57" customWidth="1"/>
    <col min="6394" max="6394" width="26.25" style="57" customWidth="1"/>
    <col min="6395" max="6395" width="13.125" style="57" customWidth="1"/>
    <col min="6396" max="6396" width="0" style="57" hidden="1" customWidth="1"/>
    <col min="6397" max="6397" width="10.875" style="57" customWidth="1"/>
    <col min="6398" max="6398" width="0" style="57" hidden="1" customWidth="1"/>
    <col min="6399" max="6399" width="10.75" style="57" customWidth="1"/>
    <col min="6400" max="6400" width="0" style="57" hidden="1" customWidth="1"/>
    <col min="6401" max="6401" width="9.75" style="57" customWidth="1"/>
    <col min="6402" max="6402" width="11.125" style="57" customWidth="1"/>
    <col min="6403" max="6403" width="0" style="57" hidden="1" customWidth="1"/>
    <col min="6404" max="6404" width="12.875" style="57" customWidth="1"/>
    <col min="6405" max="6405" width="7" style="57" customWidth="1"/>
    <col min="6406" max="6406" width="8" style="57" customWidth="1"/>
    <col min="6407" max="6407" width="10.375" style="57" customWidth="1"/>
    <col min="6408" max="6644" width="10" style="57"/>
    <col min="6645" max="6645" width="3.25" style="57" customWidth="1"/>
    <col min="6646" max="6646" width="29.125" style="57" customWidth="1"/>
    <col min="6647" max="6647" width="13.75" style="57" customWidth="1"/>
    <col min="6648" max="6648" width="7.625" style="57" customWidth="1"/>
    <col min="6649" max="6649" width="14.25" style="57" customWidth="1"/>
    <col min="6650" max="6650" width="26.25" style="57" customWidth="1"/>
    <col min="6651" max="6651" width="13.125" style="57" customWidth="1"/>
    <col min="6652" max="6652" width="0" style="57" hidden="1" customWidth="1"/>
    <col min="6653" max="6653" width="10.875" style="57" customWidth="1"/>
    <col min="6654" max="6654" width="0" style="57" hidden="1" customWidth="1"/>
    <col min="6655" max="6655" width="10.75" style="57" customWidth="1"/>
    <col min="6656" max="6656" width="0" style="57" hidden="1" customWidth="1"/>
    <col min="6657" max="6657" width="9.75" style="57" customWidth="1"/>
    <col min="6658" max="6658" width="11.125" style="57" customWidth="1"/>
    <col min="6659" max="6659" width="0" style="57" hidden="1" customWidth="1"/>
    <col min="6660" max="6660" width="12.875" style="57" customWidth="1"/>
    <col min="6661" max="6661" width="7" style="57" customWidth="1"/>
    <col min="6662" max="6662" width="8" style="57" customWidth="1"/>
    <col min="6663" max="6663" width="10.375" style="57" customWidth="1"/>
    <col min="6664" max="6900" width="10" style="57"/>
    <col min="6901" max="6901" width="3.25" style="57" customWidth="1"/>
    <col min="6902" max="6902" width="29.125" style="57" customWidth="1"/>
    <col min="6903" max="6903" width="13.75" style="57" customWidth="1"/>
    <col min="6904" max="6904" width="7.625" style="57" customWidth="1"/>
    <col min="6905" max="6905" width="14.25" style="57" customWidth="1"/>
    <col min="6906" max="6906" width="26.25" style="57" customWidth="1"/>
    <col min="6907" max="6907" width="13.125" style="57" customWidth="1"/>
    <col min="6908" max="6908" width="0" style="57" hidden="1" customWidth="1"/>
    <col min="6909" max="6909" width="10.875" style="57" customWidth="1"/>
    <col min="6910" max="6910" width="0" style="57" hidden="1" customWidth="1"/>
    <col min="6911" max="6911" width="10.75" style="57" customWidth="1"/>
    <col min="6912" max="6912" width="0" style="57" hidden="1" customWidth="1"/>
    <col min="6913" max="6913" width="9.75" style="57" customWidth="1"/>
    <col min="6914" max="6914" width="11.125" style="57" customWidth="1"/>
    <col min="6915" max="6915" width="0" style="57" hidden="1" customWidth="1"/>
    <col min="6916" max="6916" width="12.875" style="57" customWidth="1"/>
    <col min="6917" max="6917" width="7" style="57" customWidth="1"/>
    <col min="6918" max="6918" width="8" style="57" customWidth="1"/>
    <col min="6919" max="6919" width="10.375" style="57" customWidth="1"/>
    <col min="6920" max="7156" width="10" style="57"/>
    <col min="7157" max="7157" width="3.25" style="57" customWidth="1"/>
    <col min="7158" max="7158" width="29.125" style="57" customWidth="1"/>
    <col min="7159" max="7159" width="13.75" style="57" customWidth="1"/>
    <col min="7160" max="7160" width="7.625" style="57" customWidth="1"/>
    <col min="7161" max="7161" width="14.25" style="57" customWidth="1"/>
    <col min="7162" max="7162" width="26.25" style="57" customWidth="1"/>
    <col min="7163" max="7163" width="13.125" style="57" customWidth="1"/>
    <col min="7164" max="7164" width="0" style="57" hidden="1" customWidth="1"/>
    <col min="7165" max="7165" width="10.875" style="57" customWidth="1"/>
    <col min="7166" max="7166" width="0" style="57" hidden="1" customWidth="1"/>
    <col min="7167" max="7167" width="10.75" style="57" customWidth="1"/>
    <col min="7168" max="7168" width="0" style="57" hidden="1" customWidth="1"/>
    <col min="7169" max="7169" width="9.75" style="57" customWidth="1"/>
    <col min="7170" max="7170" width="11.125" style="57" customWidth="1"/>
    <col min="7171" max="7171" width="0" style="57" hidden="1" customWidth="1"/>
    <col min="7172" max="7172" width="12.875" style="57" customWidth="1"/>
    <col min="7173" max="7173" width="7" style="57" customWidth="1"/>
    <col min="7174" max="7174" width="8" style="57" customWidth="1"/>
    <col min="7175" max="7175" width="10.375" style="57" customWidth="1"/>
    <col min="7176" max="7412" width="10" style="57"/>
    <col min="7413" max="7413" width="3.25" style="57" customWidth="1"/>
    <col min="7414" max="7414" width="29.125" style="57" customWidth="1"/>
    <col min="7415" max="7415" width="13.75" style="57" customWidth="1"/>
    <col min="7416" max="7416" width="7.625" style="57" customWidth="1"/>
    <col min="7417" max="7417" width="14.25" style="57" customWidth="1"/>
    <col min="7418" max="7418" width="26.25" style="57" customWidth="1"/>
    <col min="7419" max="7419" width="13.125" style="57" customWidth="1"/>
    <col min="7420" max="7420" width="0" style="57" hidden="1" customWidth="1"/>
    <col min="7421" max="7421" width="10.875" style="57" customWidth="1"/>
    <col min="7422" max="7422" width="0" style="57" hidden="1" customWidth="1"/>
    <col min="7423" max="7423" width="10.75" style="57" customWidth="1"/>
    <col min="7424" max="7424" width="0" style="57" hidden="1" customWidth="1"/>
    <col min="7425" max="7425" width="9.75" style="57" customWidth="1"/>
    <col min="7426" max="7426" width="11.125" style="57" customWidth="1"/>
    <col min="7427" max="7427" width="0" style="57" hidden="1" customWidth="1"/>
    <col min="7428" max="7428" width="12.875" style="57" customWidth="1"/>
    <col min="7429" max="7429" width="7" style="57" customWidth="1"/>
    <col min="7430" max="7430" width="8" style="57" customWidth="1"/>
    <col min="7431" max="7431" width="10.375" style="57" customWidth="1"/>
    <col min="7432" max="7668" width="10" style="57"/>
    <col min="7669" max="7669" width="3.25" style="57" customWidth="1"/>
    <col min="7670" max="7670" width="29.125" style="57" customWidth="1"/>
    <col min="7671" max="7671" width="13.75" style="57" customWidth="1"/>
    <col min="7672" max="7672" width="7.625" style="57" customWidth="1"/>
    <col min="7673" max="7673" width="14.25" style="57" customWidth="1"/>
    <col min="7674" max="7674" width="26.25" style="57" customWidth="1"/>
    <col min="7675" max="7675" width="13.125" style="57" customWidth="1"/>
    <col min="7676" max="7676" width="0" style="57" hidden="1" customWidth="1"/>
    <col min="7677" max="7677" width="10.875" style="57" customWidth="1"/>
    <col min="7678" max="7678" width="0" style="57" hidden="1" customWidth="1"/>
    <col min="7679" max="7679" width="10.75" style="57" customWidth="1"/>
    <col min="7680" max="7680" width="0" style="57" hidden="1" customWidth="1"/>
    <col min="7681" max="7681" width="9.75" style="57" customWidth="1"/>
    <col min="7682" max="7682" width="11.125" style="57" customWidth="1"/>
    <col min="7683" max="7683" width="0" style="57" hidden="1" customWidth="1"/>
    <col min="7684" max="7684" width="12.875" style="57" customWidth="1"/>
    <col min="7685" max="7685" width="7" style="57" customWidth="1"/>
    <col min="7686" max="7686" width="8" style="57" customWidth="1"/>
    <col min="7687" max="7687" width="10.375" style="57" customWidth="1"/>
    <col min="7688" max="7924" width="10" style="57"/>
    <col min="7925" max="7925" width="3.25" style="57" customWidth="1"/>
    <col min="7926" max="7926" width="29.125" style="57" customWidth="1"/>
    <col min="7927" max="7927" width="13.75" style="57" customWidth="1"/>
    <col min="7928" max="7928" width="7.625" style="57" customWidth="1"/>
    <col min="7929" max="7929" width="14.25" style="57" customWidth="1"/>
    <col min="7930" max="7930" width="26.25" style="57" customWidth="1"/>
    <col min="7931" max="7931" width="13.125" style="57" customWidth="1"/>
    <col min="7932" max="7932" width="0" style="57" hidden="1" customWidth="1"/>
    <col min="7933" max="7933" width="10.875" style="57" customWidth="1"/>
    <col min="7934" max="7934" width="0" style="57" hidden="1" customWidth="1"/>
    <col min="7935" max="7935" width="10.75" style="57" customWidth="1"/>
    <col min="7936" max="7936" width="0" style="57" hidden="1" customWidth="1"/>
    <col min="7937" max="7937" width="9.75" style="57" customWidth="1"/>
    <col min="7938" max="7938" width="11.125" style="57" customWidth="1"/>
    <col min="7939" max="7939" width="0" style="57" hidden="1" customWidth="1"/>
    <col min="7940" max="7940" width="12.875" style="57" customWidth="1"/>
    <col min="7941" max="7941" width="7" style="57" customWidth="1"/>
    <col min="7942" max="7942" width="8" style="57" customWidth="1"/>
    <col min="7943" max="7943" width="10.375" style="57" customWidth="1"/>
    <col min="7944" max="8180" width="10" style="57"/>
    <col min="8181" max="8181" width="3.25" style="57" customWidth="1"/>
    <col min="8182" max="8182" width="29.125" style="57" customWidth="1"/>
    <col min="8183" max="8183" width="13.75" style="57" customWidth="1"/>
    <col min="8184" max="8184" width="7.625" style="57" customWidth="1"/>
    <col min="8185" max="8185" width="14.25" style="57" customWidth="1"/>
    <col min="8186" max="8186" width="26.25" style="57" customWidth="1"/>
    <col min="8187" max="8187" width="13.125" style="57" customWidth="1"/>
    <col min="8188" max="8188" width="0" style="57" hidden="1" customWidth="1"/>
    <col min="8189" max="8189" width="10.875" style="57" customWidth="1"/>
    <col min="8190" max="8190" width="0" style="57" hidden="1" customWidth="1"/>
    <col min="8191" max="8191" width="10.75" style="57" customWidth="1"/>
    <col min="8192" max="8192" width="0" style="57" hidden="1" customWidth="1"/>
    <col min="8193" max="8193" width="9.75" style="57" customWidth="1"/>
    <col min="8194" max="8194" width="11.125" style="57" customWidth="1"/>
    <col min="8195" max="8195" width="0" style="57" hidden="1" customWidth="1"/>
    <col min="8196" max="8196" width="12.875" style="57" customWidth="1"/>
    <col min="8197" max="8197" width="7" style="57" customWidth="1"/>
    <col min="8198" max="8198" width="8" style="57" customWidth="1"/>
    <col min="8199" max="8199" width="10.375" style="57" customWidth="1"/>
    <col min="8200" max="8436" width="10" style="57"/>
    <col min="8437" max="8437" width="3.25" style="57" customWidth="1"/>
    <col min="8438" max="8438" width="29.125" style="57" customWidth="1"/>
    <col min="8439" max="8439" width="13.75" style="57" customWidth="1"/>
    <col min="8440" max="8440" width="7.625" style="57" customWidth="1"/>
    <col min="8441" max="8441" width="14.25" style="57" customWidth="1"/>
    <col min="8442" max="8442" width="26.25" style="57" customWidth="1"/>
    <col min="8443" max="8443" width="13.125" style="57" customWidth="1"/>
    <col min="8444" max="8444" width="0" style="57" hidden="1" customWidth="1"/>
    <col min="8445" max="8445" width="10.875" style="57" customWidth="1"/>
    <col min="8446" max="8446" width="0" style="57" hidden="1" customWidth="1"/>
    <col min="8447" max="8447" width="10.75" style="57" customWidth="1"/>
    <col min="8448" max="8448" width="0" style="57" hidden="1" customWidth="1"/>
    <col min="8449" max="8449" width="9.75" style="57" customWidth="1"/>
    <col min="8450" max="8450" width="11.125" style="57" customWidth="1"/>
    <col min="8451" max="8451" width="0" style="57" hidden="1" customWidth="1"/>
    <col min="8452" max="8452" width="12.875" style="57" customWidth="1"/>
    <col min="8453" max="8453" width="7" style="57" customWidth="1"/>
    <col min="8454" max="8454" width="8" style="57" customWidth="1"/>
    <col min="8455" max="8455" width="10.375" style="57" customWidth="1"/>
    <col min="8456" max="8692" width="10" style="57"/>
    <col min="8693" max="8693" width="3.25" style="57" customWidth="1"/>
    <col min="8694" max="8694" width="29.125" style="57" customWidth="1"/>
    <col min="8695" max="8695" width="13.75" style="57" customWidth="1"/>
    <col min="8696" max="8696" width="7.625" style="57" customWidth="1"/>
    <col min="8697" max="8697" width="14.25" style="57" customWidth="1"/>
    <col min="8698" max="8698" width="26.25" style="57" customWidth="1"/>
    <col min="8699" max="8699" width="13.125" style="57" customWidth="1"/>
    <col min="8700" max="8700" width="0" style="57" hidden="1" customWidth="1"/>
    <col min="8701" max="8701" width="10.875" style="57" customWidth="1"/>
    <col min="8702" max="8702" width="0" style="57" hidden="1" customWidth="1"/>
    <col min="8703" max="8703" width="10.75" style="57" customWidth="1"/>
    <col min="8704" max="8704" width="0" style="57" hidden="1" customWidth="1"/>
    <col min="8705" max="8705" width="9.75" style="57" customWidth="1"/>
    <col min="8706" max="8706" width="11.125" style="57" customWidth="1"/>
    <col min="8707" max="8707" width="0" style="57" hidden="1" customWidth="1"/>
    <col min="8708" max="8708" width="12.875" style="57" customWidth="1"/>
    <col min="8709" max="8709" width="7" style="57" customWidth="1"/>
    <col min="8710" max="8710" width="8" style="57" customWidth="1"/>
    <col min="8711" max="8711" width="10.375" style="57" customWidth="1"/>
    <col min="8712" max="8948" width="10" style="57"/>
    <col min="8949" max="8949" width="3.25" style="57" customWidth="1"/>
    <col min="8950" max="8950" width="29.125" style="57" customWidth="1"/>
    <col min="8951" max="8951" width="13.75" style="57" customWidth="1"/>
    <col min="8952" max="8952" width="7.625" style="57" customWidth="1"/>
    <col min="8953" max="8953" width="14.25" style="57" customWidth="1"/>
    <col min="8954" max="8954" width="26.25" style="57" customWidth="1"/>
    <col min="8955" max="8955" width="13.125" style="57" customWidth="1"/>
    <col min="8956" max="8956" width="0" style="57" hidden="1" customWidth="1"/>
    <col min="8957" max="8957" width="10.875" style="57" customWidth="1"/>
    <col min="8958" max="8958" width="0" style="57" hidden="1" customWidth="1"/>
    <col min="8959" max="8959" width="10.75" style="57" customWidth="1"/>
    <col min="8960" max="8960" width="0" style="57" hidden="1" customWidth="1"/>
    <col min="8961" max="8961" width="9.75" style="57" customWidth="1"/>
    <col min="8962" max="8962" width="11.125" style="57" customWidth="1"/>
    <col min="8963" max="8963" width="0" style="57" hidden="1" customWidth="1"/>
    <col min="8964" max="8964" width="12.875" style="57" customWidth="1"/>
    <col min="8965" max="8965" width="7" style="57" customWidth="1"/>
    <col min="8966" max="8966" width="8" style="57" customWidth="1"/>
    <col min="8967" max="8967" width="10.375" style="57" customWidth="1"/>
    <col min="8968" max="9204" width="10" style="57"/>
    <col min="9205" max="9205" width="3.25" style="57" customWidth="1"/>
    <col min="9206" max="9206" width="29.125" style="57" customWidth="1"/>
    <col min="9207" max="9207" width="13.75" style="57" customWidth="1"/>
    <col min="9208" max="9208" width="7.625" style="57" customWidth="1"/>
    <col min="9209" max="9209" width="14.25" style="57" customWidth="1"/>
    <col min="9210" max="9210" width="26.25" style="57" customWidth="1"/>
    <col min="9211" max="9211" width="13.125" style="57" customWidth="1"/>
    <col min="9212" max="9212" width="0" style="57" hidden="1" customWidth="1"/>
    <col min="9213" max="9213" width="10.875" style="57" customWidth="1"/>
    <col min="9214" max="9214" width="0" style="57" hidden="1" customWidth="1"/>
    <col min="9215" max="9215" width="10.75" style="57" customWidth="1"/>
    <col min="9216" max="9216" width="0" style="57" hidden="1" customWidth="1"/>
    <col min="9217" max="9217" width="9.75" style="57" customWidth="1"/>
    <col min="9218" max="9218" width="11.125" style="57" customWidth="1"/>
    <col min="9219" max="9219" width="0" style="57" hidden="1" customWidth="1"/>
    <col min="9220" max="9220" width="12.875" style="57" customWidth="1"/>
    <col min="9221" max="9221" width="7" style="57" customWidth="1"/>
    <col min="9222" max="9222" width="8" style="57" customWidth="1"/>
    <col min="9223" max="9223" width="10.375" style="57" customWidth="1"/>
    <col min="9224" max="9460" width="10" style="57"/>
    <col min="9461" max="9461" width="3.25" style="57" customWidth="1"/>
    <col min="9462" max="9462" width="29.125" style="57" customWidth="1"/>
    <col min="9463" max="9463" width="13.75" style="57" customWidth="1"/>
    <col min="9464" max="9464" width="7.625" style="57" customWidth="1"/>
    <col min="9465" max="9465" width="14.25" style="57" customWidth="1"/>
    <col min="9466" max="9466" width="26.25" style="57" customWidth="1"/>
    <col min="9467" max="9467" width="13.125" style="57" customWidth="1"/>
    <col min="9468" max="9468" width="0" style="57" hidden="1" customWidth="1"/>
    <col min="9469" max="9469" width="10.875" style="57" customWidth="1"/>
    <col min="9470" max="9470" width="0" style="57" hidden="1" customWidth="1"/>
    <col min="9471" max="9471" width="10.75" style="57" customWidth="1"/>
    <col min="9472" max="9472" width="0" style="57" hidden="1" customWidth="1"/>
    <col min="9473" max="9473" width="9.75" style="57" customWidth="1"/>
    <col min="9474" max="9474" width="11.125" style="57" customWidth="1"/>
    <col min="9475" max="9475" width="0" style="57" hidden="1" customWidth="1"/>
    <col min="9476" max="9476" width="12.875" style="57" customWidth="1"/>
    <col min="9477" max="9477" width="7" style="57" customWidth="1"/>
    <col min="9478" max="9478" width="8" style="57" customWidth="1"/>
    <col min="9479" max="9479" width="10.375" style="57" customWidth="1"/>
    <col min="9480" max="9716" width="10" style="57"/>
    <col min="9717" max="9717" width="3.25" style="57" customWidth="1"/>
    <col min="9718" max="9718" width="29.125" style="57" customWidth="1"/>
    <col min="9719" max="9719" width="13.75" style="57" customWidth="1"/>
    <col min="9720" max="9720" width="7.625" style="57" customWidth="1"/>
    <col min="9721" max="9721" width="14.25" style="57" customWidth="1"/>
    <col min="9722" max="9722" width="26.25" style="57" customWidth="1"/>
    <col min="9723" max="9723" width="13.125" style="57" customWidth="1"/>
    <col min="9724" max="9724" width="0" style="57" hidden="1" customWidth="1"/>
    <col min="9725" max="9725" width="10.875" style="57" customWidth="1"/>
    <col min="9726" max="9726" width="0" style="57" hidden="1" customWidth="1"/>
    <col min="9727" max="9727" width="10.75" style="57" customWidth="1"/>
    <col min="9728" max="9728" width="0" style="57" hidden="1" customWidth="1"/>
    <col min="9729" max="9729" width="9.75" style="57" customWidth="1"/>
    <col min="9730" max="9730" width="11.125" style="57" customWidth="1"/>
    <col min="9731" max="9731" width="0" style="57" hidden="1" customWidth="1"/>
    <col min="9732" max="9732" width="12.875" style="57" customWidth="1"/>
    <col min="9733" max="9733" width="7" style="57" customWidth="1"/>
    <col min="9734" max="9734" width="8" style="57" customWidth="1"/>
    <col min="9735" max="9735" width="10.375" style="57" customWidth="1"/>
    <col min="9736" max="9972" width="10" style="57"/>
    <col min="9973" max="9973" width="3.25" style="57" customWidth="1"/>
    <col min="9974" max="9974" width="29.125" style="57" customWidth="1"/>
    <col min="9975" max="9975" width="13.75" style="57" customWidth="1"/>
    <col min="9976" max="9976" width="7.625" style="57" customWidth="1"/>
    <col min="9977" max="9977" width="14.25" style="57" customWidth="1"/>
    <col min="9978" max="9978" width="26.25" style="57" customWidth="1"/>
    <col min="9979" max="9979" width="13.125" style="57" customWidth="1"/>
    <col min="9980" max="9980" width="0" style="57" hidden="1" customWidth="1"/>
    <col min="9981" max="9981" width="10.875" style="57" customWidth="1"/>
    <col min="9982" max="9982" width="0" style="57" hidden="1" customWidth="1"/>
    <col min="9983" max="9983" width="10.75" style="57" customWidth="1"/>
    <col min="9984" max="9984" width="0" style="57" hidden="1" customWidth="1"/>
    <col min="9985" max="9985" width="9.75" style="57" customWidth="1"/>
    <col min="9986" max="9986" width="11.125" style="57" customWidth="1"/>
    <col min="9987" max="9987" width="0" style="57" hidden="1" customWidth="1"/>
    <col min="9988" max="9988" width="12.875" style="57" customWidth="1"/>
    <col min="9989" max="9989" width="7" style="57" customWidth="1"/>
    <col min="9990" max="9990" width="8" style="57" customWidth="1"/>
    <col min="9991" max="9991" width="10.375" style="57" customWidth="1"/>
    <col min="9992" max="10228" width="10" style="57"/>
    <col min="10229" max="10229" width="3.25" style="57" customWidth="1"/>
    <col min="10230" max="10230" width="29.125" style="57" customWidth="1"/>
    <col min="10231" max="10231" width="13.75" style="57" customWidth="1"/>
    <col min="10232" max="10232" width="7.625" style="57" customWidth="1"/>
    <col min="10233" max="10233" width="14.25" style="57" customWidth="1"/>
    <col min="10234" max="10234" width="26.25" style="57" customWidth="1"/>
    <col min="10235" max="10235" width="13.125" style="57" customWidth="1"/>
    <col min="10236" max="10236" width="0" style="57" hidden="1" customWidth="1"/>
    <col min="10237" max="10237" width="10.875" style="57" customWidth="1"/>
    <col min="10238" max="10238" width="0" style="57" hidden="1" customWidth="1"/>
    <col min="10239" max="10239" width="10.75" style="57" customWidth="1"/>
    <col min="10240" max="10240" width="0" style="57" hidden="1" customWidth="1"/>
    <col min="10241" max="10241" width="9.75" style="57" customWidth="1"/>
    <col min="10242" max="10242" width="11.125" style="57" customWidth="1"/>
    <col min="10243" max="10243" width="0" style="57" hidden="1" customWidth="1"/>
    <col min="10244" max="10244" width="12.875" style="57" customWidth="1"/>
    <col min="10245" max="10245" width="7" style="57" customWidth="1"/>
    <col min="10246" max="10246" width="8" style="57" customWidth="1"/>
    <col min="10247" max="10247" width="10.375" style="57" customWidth="1"/>
    <col min="10248" max="10484" width="10" style="57"/>
    <col min="10485" max="10485" width="3.25" style="57" customWidth="1"/>
    <col min="10486" max="10486" width="29.125" style="57" customWidth="1"/>
    <col min="10487" max="10487" width="13.75" style="57" customWidth="1"/>
    <col min="10488" max="10488" width="7.625" style="57" customWidth="1"/>
    <col min="10489" max="10489" width="14.25" style="57" customWidth="1"/>
    <col min="10490" max="10490" width="26.25" style="57" customWidth="1"/>
    <col min="10491" max="10491" width="13.125" style="57" customWidth="1"/>
    <col min="10492" max="10492" width="0" style="57" hidden="1" customWidth="1"/>
    <col min="10493" max="10493" width="10.875" style="57" customWidth="1"/>
    <col min="10494" max="10494" width="0" style="57" hidden="1" customWidth="1"/>
    <col min="10495" max="10495" width="10.75" style="57" customWidth="1"/>
    <col min="10496" max="10496" width="0" style="57" hidden="1" customWidth="1"/>
    <col min="10497" max="10497" width="9.75" style="57" customWidth="1"/>
    <col min="10498" max="10498" width="11.125" style="57" customWidth="1"/>
    <col min="10499" max="10499" width="0" style="57" hidden="1" customWidth="1"/>
    <col min="10500" max="10500" width="12.875" style="57" customWidth="1"/>
    <col min="10501" max="10501" width="7" style="57" customWidth="1"/>
    <col min="10502" max="10502" width="8" style="57" customWidth="1"/>
    <col min="10503" max="10503" width="10.375" style="57" customWidth="1"/>
    <col min="10504" max="10740" width="10" style="57"/>
    <col min="10741" max="10741" width="3.25" style="57" customWidth="1"/>
    <col min="10742" max="10742" width="29.125" style="57" customWidth="1"/>
    <col min="10743" max="10743" width="13.75" style="57" customWidth="1"/>
    <col min="10744" max="10744" width="7.625" style="57" customWidth="1"/>
    <col min="10745" max="10745" width="14.25" style="57" customWidth="1"/>
    <col min="10746" max="10746" width="26.25" style="57" customWidth="1"/>
    <col min="10747" max="10747" width="13.125" style="57" customWidth="1"/>
    <col min="10748" max="10748" width="0" style="57" hidden="1" customWidth="1"/>
    <col min="10749" max="10749" width="10.875" style="57" customWidth="1"/>
    <col min="10750" max="10750" width="0" style="57" hidden="1" customWidth="1"/>
    <col min="10751" max="10751" width="10.75" style="57" customWidth="1"/>
    <col min="10752" max="10752" width="0" style="57" hidden="1" customWidth="1"/>
    <col min="10753" max="10753" width="9.75" style="57" customWidth="1"/>
    <col min="10754" max="10754" width="11.125" style="57" customWidth="1"/>
    <col min="10755" max="10755" width="0" style="57" hidden="1" customWidth="1"/>
    <col min="10756" max="10756" width="12.875" style="57" customWidth="1"/>
    <col min="10757" max="10757" width="7" style="57" customWidth="1"/>
    <col min="10758" max="10758" width="8" style="57" customWidth="1"/>
    <col min="10759" max="10759" width="10.375" style="57" customWidth="1"/>
    <col min="10760" max="10996" width="10" style="57"/>
    <col min="10997" max="10997" width="3.25" style="57" customWidth="1"/>
    <col min="10998" max="10998" width="29.125" style="57" customWidth="1"/>
    <col min="10999" max="10999" width="13.75" style="57" customWidth="1"/>
    <col min="11000" max="11000" width="7.625" style="57" customWidth="1"/>
    <col min="11001" max="11001" width="14.25" style="57" customWidth="1"/>
    <col min="11002" max="11002" width="26.25" style="57" customWidth="1"/>
    <col min="11003" max="11003" width="13.125" style="57" customWidth="1"/>
    <col min="11004" max="11004" width="0" style="57" hidden="1" customWidth="1"/>
    <col min="11005" max="11005" width="10.875" style="57" customWidth="1"/>
    <col min="11006" max="11006" width="0" style="57" hidden="1" customWidth="1"/>
    <col min="11007" max="11007" width="10.75" style="57" customWidth="1"/>
    <col min="11008" max="11008" width="0" style="57" hidden="1" customWidth="1"/>
    <col min="11009" max="11009" width="9.75" style="57" customWidth="1"/>
    <col min="11010" max="11010" width="11.125" style="57" customWidth="1"/>
    <col min="11011" max="11011" width="0" style="57" hidden="1" customWidth="1"/>
    <col min="11012" max="11012" width="12.875" style="57" customWidth="1"/>
    <col min="11013" max="11013" width="7" style="57" customWidth="1"/>
    <col min="11014" max="11014" width="8" style="57" customWidth="1"/>
    <col min="11015" max="11015" width="10.375" style="57" customWidth="1"/>
    <col min="11016" max="11252" width="10" style="57"/>
    <col min="11253" max="11253" width="3.25" style="57" customWidth="1"/>
    <col min="11254" max="11254" width="29.125" style="57" customWidth="1"/>
    <col min="11255" max="11255" width="13.75" style="57" customWidth="1"/>
    <col min="11256" max="11256" width="7.625" style="57" customWidth="1"/>
    <col min="11257" max="11257" width="14.25" style="57" customWidth="1"/>
    <col min="11258" max="11258" width="26.25" style="57" customWidth="1"/>
    <col min="11259" max="11259" width="13.125" style="57" customWidth="1"/>
    <col min="11260" max="11260" width="0" style="57" hidden="1" customWidth="1"/>
    <col min="11261" max="11261" width="10.875" style="57" customWidth="1"/>
    <col min="11262" max="11262" width="0" style="57" hidden="1" customWidth="1"/>
    <col min="11263" max="11263" width="10.75" style="57" customWidth="1"/>
    <col min="11264" max="11264" width="0" style="57" hidden="1" customWidth="1"/>
    <col min="11265" max="11265" width="9.75" style="57" customWidth="1"/>
    <col min="11266" max="11266" width="11.125" style="57" customWidth="1"/>
    <col min="11267" max="11267" width="0" style="57" hidden="1" customWidth="1"/>
    <col min="11268" max="11268" width="12.875" style="57" customWidth="1"/>
    <col min="11269" max="11269" width="7" style="57" customWidth="1"/>
    <col min="11270" max="11270" width="8" style="57" customWidth="1"/>
    <col min="11271" max="11271" width="10.375" style="57" customWidth="1"/>
    <col min="11272" max="11508" width="10" style="57"/>
    <col min="11509" max="11509" width="3.25" style="57" customWidth="1"/>
    <col min="11510" max="11510" width="29.125" style="57" customWidth="1"/>
    <col min="11511" max="11511" width="13.75" style="57" customWidth="1"/>
    <col min="11512" max="11512" width="7.625" style="57" customWidth="1"/>
    <col min="11513" max="11513" width="14.25" style="57" customWidth="1"/>
    <col min="11514" max="11514" width="26.25" style="57" customWidth="1"/>
    <col min="11515" max="11515" width="13.125" style="57" customWidth="1"/>
    <col min="11516" max="11516" width="0" style="57" hidden="1" customWidth="1"/>
    <col min="11517" max="11517" width="10.875" style="57" customWidth="1"/>
    <col min="11518" max="11518" width="0" style="57" hidden="1" customWidth="1"/>
    <col min="11519" max="11519" width="10.75" style="57" customWidth="1"/>
    <col min="11520" max="11520" width="0" style="57" hidden="1" customWidth="1"/>
    <col min="11521" max="11521" width="9.75" style="57" customWidth="1"/>
    <col min="11522" max="11522" width="11.125" style="57" customWidth="1"/>
    <col min="11523" max="11523" width="0" style="57" hidden="1" customWidth="1"/>
    <col min="11524" max="11524" width="12.875" style="57" customWidth="1"/>
    <col min="11525" max="11525" width="7" style="57" customWidth="1"/>
    <col min="11526" max="11526" width="8" style="57" customWidth="1"/>
    <col min="11527" max="11527" width="10.375" style="57" customWidth="1"/>
    <col min="11528" max="11764" width="10" style="57"/>
    <col min="11765" max="11765" width="3.25" style="57" customWidth="1"/>
    <col min="11766" max="11766" width="29.125" style="57" customWidth="1"/>
    <col min="11767" max="11767" width="13.75" style="57" customWidth="1"/>
    <col min="11768" max="11768" width="7.625" style="57" customWidth="1"/>
    <col min="11769" max="11769" width="14.25" style="57" customWidth="1"/>
    <col min="11770" max="11770" width="26.25" style="57" customWidth="1"/>
    <col min="11771" max="11771" width="13.125" style="57" customWidth="1"/>
    <col min="11772" max="11772" width="0" style="57" hidden="1" customWidth="1"/>
    <col min="11773" max="11773" width="10.875" style="57" customWidth="1"/>
    <col min="11774" max="11774" width="0" style="57" hidden="1" customWidth="1"/>
    <col min="11775" max="11775" width="10.75" style="57" customWidth="1"/>
    <col min="11776" max="11776" width="0" style="57" hidden="1" customWidth="1"/>
    <col min="11777" max="11777" width="9.75" style="57" customWidth="1"/>
    <col min="11778" max="11778" width="11.125" style="57" customWidth="1"/>
    <col min="11779" max="11779" width="0" style="57" hidden="1" customWidth="1"/>
    <col min="11780" max="11780" width="12.875" style="57" customWidth="1"/>
    <col min="11781" max="11781" width="7" style="57" customWidth="1"/>
    <col min="11782" max="11782" width="8" style="57" customWidth="1"/>
    <col min="11783" max="11783" width="10.375" style="57" customWidth="1"/>
    <col min="11784" max="12020" width="10" style="57"/>
    <col min="12021" max="12021" width="3.25" style="57" customWidth="1"/>
    <col min="12022" max="12022" width="29.125" style="57" customWidth="1"/>
    <col min="12023" max="12023" width="13.75" style="57" customWidth="1"/>
    <col min="12024" max="12024" width="7.625" style="57" customWidth="1"/>
    <col min="12025" max="12025" width="14.25" style="57" customWidth="1"/>
    <col min="12026" max="12026" width="26.25" style="57" customWidth="1"/>
    <col min="12027" max="12027" width="13.125" style="57" customWidth="1"/>
    <col min="12028" max="12028" width="0" style="57" hidden="1" customWidth="1"/>
    <col min="12029" max="12029" width="10.875" style="57" customWidth="1"/>
    <col min="12030" max="12030" width="0" style="57" hidden="1" customWidth="1"/>
    <col min="12031" max="12031" width="10.75" style="57" customWidth="1"/>
    <col min="12032" max="12032" width="0" style="57" hidden="1" customWidth="1"/>
    <col min="12033" max="12033" width="9.75" style="57" customWidth="1"/>
    <col min="12034" max="12034" width="11.125" style="57" customWidth="1"/>
    <col min="12035" max="12035" width="0" style="57" hidden="1" customWidth="1"/>
    <col min="12036" max="12036" width="12.875" style="57" customWidth="1"/>
    <col min="12037" max="12037" width="7" style="57" customWidth="1"/>
    <col min="12038" max="12038" width="8" style="57" customWidth="1"/>
    <col min="12039" max="12039" width="10.375" style="57" customWidth="1"/>
    <col min="12040" max="12276" width="10" style="57"/>
    <col min="12277" max="12277" width="3.25" style="57" customWidth="1"/>
    <col min="12278" max="12278" width="29.125" style="57" customWidth="1"/>
    <col min="12279" max="12279" width="13.75" style="57" customWidth="1"/>
    <col min="12280" max="12280" width="7.625" style="57" customWidth="1"/>
    <col min="12281" max="12281" width="14.25" style="57" customWidth="1"/>
    <col min="12282" max="12282" width="26.25" style="57" customWidth="1"/>
    <col min="12283" max="12283" width="13.125" style="57" customWidth="1"/>
    <col min="12284" max="12284" width="0" style="57" hidden="1" customWidth="1"/>
    <col min="12285" max="12285" width="10.875" style="57" customWidth="1"/>
    <col min="12286" max="12286" width="0" style="57" hidden="1" customWidth="1"/>
    <col min="12287" max="12287" width="10.75" style="57" customWidth="1"/>
    <col min="12288" max="12288" width="0" style="57" hidden="1" customWidth="1"/>
    <col min="12289" max="12289" width="9.75" style="57" customWidth="1"/>
    <col min="12290" max="12290" width="11.125" style="57" customWidth="1"/>
    <col min="12291" max="12291" width="0" style="57" hidden="1" customWidth="1"/>
    <col min="12292" max="12292" width="12.875" style="57" customWidth="1"/>
    <col min="12293" max="12293" width="7" style="57" customWidth="1"/>
    <col min="12294" max="12294" width="8" style="57" customWidth="1"/>
    <col min="12295" max="12295" width="10.375" style="57" customWidth="1"/>
    <col min="12296" max="12532" width="10" style="57"/>
    <col min="12533" max="12533" width="3.25" style="57" customWidth="1"/>
    <col min="12534" max="12534" width="29.125" style="57" customWidth="1"/>
    <col min="12535" max="12535" width="13.75" style="57" customWidth="1"/>
    <col min="12536" max="12536" width="7.625" style="57" customWidth="1"/>
    <col min="12537" max="12537" width="14.25" style="57" customWidth="1"/>
    <col min="12538" max="12538" width="26.25" style="57" customWidth="1"/>
    <col min="12539" max="12539" width="13.125" style="57" customWidth="1"/>
    <col min="12540" max="12540" width="0" style="57" hidden="1" customWidth="1"/>
    <col min="12541" max="12541" width="10.875" style="57" customWidth="1"/>
    <col min="12542" max="12542" width="0" style="57" hidden="1" customWidth="1"/>
    <col min="12543" max="12543" width="10.75" style="57" customWidth="1"/>
    <col min="12544" max="12544" width="0" style="57" hidden="1" customWidth="1"/>
    <col min="12545" max="12545" width="9.75" style="57" customWidth="1"/>
    <col min="12546" max="12546" width="11.125" style="57" customWidth="1"/>
    <col min="12547" max="12547" width="0" style="57" hidden="1" customWidth="1"/>
    <col min="12548" max="12548" width="12.875" style="57" customWidth="1"/>
    <col min="12549" max="12549" width="7" style="57" customWidth="1"/>
    <col min="12550" max="12550" width="8" style="57" customWidth="1"/>
    <col min="12551" max="12551" width="10.375" style="57" customWidth="1"/>
    <col min="12552" max="12788" width="10" style="57"/>
    <col min="12789" max="12789" width="3.25" style="57" customWidth="1"/>
    <col min="12790" max="12790" width="29.125" style="57" customWidth="1"/>
    <col min="12791" max="12791" width="13.75" style="57" customWidth="1"/>
    <col min="12792" max="12792" width="7.625" style="57" customWidth="1"/>
    <col min="12793" max="12793" width="14.25" style="57" customWidth="1"/>
    <col min="12794" max="12794" width="26.25" style="57" customWidth="1"/>
    <col min="12795" max="12795" width="13.125" style="57" customWidth="1"/>
    <col min="12796" max="12796" width="0" style="57" hidden="1" customWidth="1"/>
    <col min="12797" max="12797" width="10.875" style="57" customWidth="1"/>
    <col min="12798" max="12798" width="0" style="57" hidden="1" customWidth="1"/>
    <col min="12799" max="12799" width="10.75" style="57" customWidth="1"/>
    <col min="12800" max="12800" width="0" style="57" hidden="1" customWidth="1"/>
    <col min="12801" max="12801" width="9.75" style="57" customWidth="1"/>
    <col min="12802" max="12802" width="11.125" style="57" customWidth="1"/>
    <col min="12803" max="12803" width="0" style="57" hidden="1" customWidth="1"/>
    <col min="12804" max="12804" width="12.875" style="57" customWidth="1"/>
    <col min="12805" max="12805" width="7" style="57" customWidth="1"/>
    <col min="12806" max="12806" width="8" style="57" customWidth="1"/>
    <col min="12807" max="12807" width="10.375" style="57" customWidth="1"/>
    <col min="12808" max="13044" width="10" style="57"/>
    <col min="13045" max="13045" width="3.25" style="57" customWidth="1"/>
    <col min="13046" max="13046" width="29.125" style="57" customWidth="1"/>
    <col min="13047" max="13047" width="13.75" style="57" customWidth="1"/>
    <col min="13048" max="13048" width="7.625" style="57" customWidth="1"/>
    <col min="13049" max="13049" width="14.25" style="57" customWidth="1"/>
    <col min="13050" max="13050" width="26.25" style="57" customWidth="1"/>
    <col min="13051" max="13051" width="13.125" style="57" customWidth="1"/>
    <col min="13052" max="13052" width="0" style="57" hidden="1" customWidth="1"/>
    <col min="13053" max="13053" width="10.875" style="57" customWidth="1"/>
    <col min="13054" max="13054" width="0" style="57" hidden="1" customWidth="1"/>
    <col min="13055" max="13055" width="10.75" style="57" customWidth="1"/>
    <col min="13056" max="13056" width="0" style="57" hidden="1" customWidth="1"/>
    <col min="13057" max="13057" width="9.75" style="57" customWidth="1"/>
    <col min="13058" max="13058" width="11.125" style="57" customWidth="1"/>
    <col min="13059" max="13059" width="0" style="57" hidden="1" customWidth="1"/>
    <col min="13060" max="13060" width="12.875" style="57" customWidth="1"/>
    <col min="13061" max="13061" width="7" style="57" customWidth="1"/>
    <col min="13062" max="13062" width="8" style="57" customWidth="1"/>
    <col min="13063" max="13063" width="10.375" style="57" customWidth="1"/>
    <col min="13064" max="13300" width="10" style="57"/>
    <col min="13301" max="13301" width="3.25" style="57" customWidth="1"/>
    <col min="13302" max="13302" width="29.125" style="57" customWidth="1"/>
    <col min="13303" max="13303" width="13.75" style="57" customWidth="1"/>
    <col min="13304" max="13304" width="7.625" style="57" customWidth="1"/>
    <col min="13305" max="13305" width="14.25" style="57" customWidth="1"/>
    <col min="13306" max="13306" width="26.25" style="57" customWidth="1"/>
    <col min="13307" max="13307" width="13.125" style="57" customWidth="1"/>
    <col min="13308" max="13308" width="0" style="57" hidden="1" customWidth="1"/>
    <col min="13309" max="13309" width="10.875" style="57" customWidth="1"/>
    <col min="13310" max="13310" width="0" style="57" hidden="1" customWidth="1"/>
    <col min="13311" max="13311" width="10.75" style="57" customWidth="1"/>
    <col min="13312" max="13312" width="0" style="57" hidden="1" customWidth="1"/>
    <col min="13313" max="13313" width="9.75" style="57" customWidth="1"/>
    <col min="13314" max="13314" width="11.125" style="57" customWidth="1"/>
    <col min="13315" max="13315" width="0" style="57" hidden="1" customWidth="1"/>
    <col min="13316" max="13316" width="12.875" style="57" customWidth="1"/>
    <col min="13317" max="13317" width="7" style="57" customWidth="1"/>
    <col min="13318" max="13318" width="8" style="57" customWidth="1"/>
    <col min="13319" max="13319" width="10.375" style="57" customWidth="1"/>
    <col min="13320" max="13556" width="10" style="57"/>
    <col min="13557" max="13557" width="3.25" style="57" customWidth="1"/>
    <col min="13558" max="13558" width="29.125" style="57" customWidth="1"/>
    <col min="13559" max="13559" width="13.75" style="57" customWidth="1"/>
    <col min="13560" max="13560" width="7.625" style="57" customWidth="1"/>
    <col min="13561" max="13561" width="14.25" style="57" customWidth="1"/>
    <col min="13562" max="13562" width="26.25" style="57" customWidth="1"/>
    <col min="13563" max="13563" width="13.125" style="57" customWidth="1"/>
    <col min="13564" max="13564" width="0" style="57" hidden="1" customWidth="1"/>
    <col min="13565" max="13565" width="10.875" style="57" customWidth="1"/>
    <col min="13566" max="13566" width="0" style="57" hidden="1" customWidth="1"/>
    <col min="13567" max="13567" width="10.75" style="57" customWidth="1"/>
    <col min="13568" max="13568" width="0" style="57" hidden="1" customWidth="1"/>
    <col min="13569" max="13569" width="9.75" style="57" customWidth="1"/>
    <col min="13570" max="13570" width="11.125" style="57" customWidth="1"/>
    <col min="13571" max="13571" width="0" style="57" hidden="1" customWidth="1"/>
    <col min="13572" max="13572" width="12.875" style="57" customWidth="1"/>
    <col min="13573" max="13573" width="7" style="57" customWidth="1"/>
    <col min="13574" max="13574" width="8" style="57" customWidth="1"/>
    <col min="13575" max="13575" width="10.375" style="57" customWidth="1"/>
    <col min="13576" max="13812" width="10" style="57"/>
    <col min="13813" max="13813" width="3.25" style="57" customWidth="1"/>
    <col min="13814" max="13814" width="29.125" style="57" customWidth="1"/>
    <col min="13815" max="13815" width="13.75" style="57" customWidth="1"/>
    <col min="13816" max="13816" width="7.625" style="57" customWidth="1"/>
    <col min="13817" max="13817" width="14.25" style="57" customWidth="1"/>
    <col min="13818" max="13818" width="26.25" style="57" customWidth="1"/>
    <col min="13819" max="13819" width="13.125" style="57" customWidth="1"/>
    <col min="13820" max="13820" width="0" style="57" hidden="1" customWidth="1"/>
    <col min="13821" max="13821" width="10.875" style="57" customWidth="1"/>
    <col min="13822" max="13822" width="0" style="57" hidden="1" customWidth="1"/>
    <col min="13823" max="13823" width="10.75" style="57" customWidth="1"/>
    <col min="13824" max="13824" width="0" style="57" hidden="1" customWidth="1"/>
    <col min="13825" max="13825" width="9.75" style="57" customWidth="1"/>
    <col min="13826" max="13826" width="11.125" style="57" customWidth="1"/>
    <col min="13827" max="13827" width="0" style="57" hidden="1" customWidth="1"/>
    <col min="13828" max="13828" width="12.875" style="57" customWidth="1"/>
    <col min="13829" max="13829" width="7" style="57" customWidth="1"/>
    <col min="13830" max="13830" width="8" style="57" customWidth="1"/>
    <col min="13831" max="13831" width="10.375" style="57" customWidth="1"/>
    <col min="13832" max="14068" width="10" style="57"/>
    <col min="14069" max="14069" width="3.25" style="57" customWidth="1"/>
    <col min="14070" max="14070" width="29.125" style="57" customWidth="1"/>
    <col min="14071" max="14071" width="13.75" style="57" customWidth="1"/>
    <col min="14072" max="14072" width="7.625" style="57" customWidth="1"/>
    <col min="14073" max="14073" width="14.25" style="57" customWidth="1"/>
    <col min="14074" max="14074" width="26.25" style="57" customWidth="1"/>
    <col min="14075" max="14075" width="13.125" style="57" customWidth="1"/>
    <col min="14076" max="14076" width="0" style="57" hidden="1" customWidth="1"/>
    <col min="14077" max="14077" width="10.875" style="57" customWidth="1"/>
    <col min="14078" max="14078" width="0" style="57" hidden="1" customWidth="1"/>
    <col min="14079" max="14079" width="10.75" style="57" customWidth="1"/>
    <col min="14080" max="14080" width="0" style="57" hidden="1" customWidth="1"/>
    <col min="14081" max="14081" width="9.75" style="57" customWidth="1"/>
    <col min="14082" max="14082" width="11.125" style="57" customWidth="1"/>
    <col min="14083" max="14083" width="0" style="57" hidden="1" customWidth="1"/>
    <col min="14084" max="14084" width="12.875" style="57" customWidth="1"/>
    <col min="14085" max="14085" width="7" style="57" customWidth="1"/>
    <col min="14086" max="14086" width="8" style="57" customWidth="1"/>
    <col min="14087" max="14087" width="10.375" style="57" customWidth="1"/>
    <col min="14088" max="14324" width="10" style="57"/>
    <col min="14325" max="14325" width="3.25" style="57" customWidth="1"/>
    <col min="14326" max="14326" width="29.125" style="57" customWidth="1"/>
    <col min="14327" max="14327" width="13.75" style="57" customWidth="1"/>
    <col min="14328" max="14328" width="7.625" style="57" customWidth="1"/>
    <col min="14329" max="14329" width="14.25" style="57" customWidth="1"/>
    <col min="14330" max="14330" width="26.25" style="57" customWidth="1"/>
    <col min="14331" max="14331" width="13.125" style="57" customWidth="1"/>
    <col min="14332" max="14332" width="0" style="57" hidden="1" customWidth="1"/>
    <col min="14333" max="14333" width="10.875" style="57" customWidth="1"/>
    <col min="14334" max="14334" width="0" style="57" hidden="1" customWidth="1"/>
    <col min="14335" max="14335" width="10.75" style="57" customWidth="1"/>
    <col min="14336" max="14336" width="0" style="57" hidden="1" customWidth="1"/>
    <col min="14337" max="14337" width="9.75" style="57" customWidth="1"/>
    <col min="14338" max="14338" width="11.125" style="57" customWidth="1"/>
    <col min="14339" max="14339" width="0" style="57" hidden="1" customWidth="1"/>
    <col min="14340" max="14340" width="12.875" style="57" customWidth="1"/>
    <col min="14341" max="14341" width="7" style="57" customWidth="1"/>
    <col min="14342" max="14342" width="8" style="57" customWidth="1"/>
    <col min="14343" max="14343" width="10.375" style="57" customWidth="1"/>
    <col min="14344" max="14580" width="10" style="57"/>
    <col min="14581" max="14581" width="3.25" style="57" customWidth="1"/>
    <col min="14582" max="14582" width="29.125" style="57" customWidth="1"/>
    <col min="14583" max="14583" width="13.75" style="57" customWidth="1"/>
    <col min="14584" max="14584" width="7.625" style="57" customWidth="1"/>
    <col min="14585" max="14585" width="14.25" style="57" customWidth="1"/>
    <col min="14586" max="14586" width="26.25" style="57" customWidth="1"/>
    <col min="14587" max="14587" width="13.125" style="57" customWidth="1"/>
    <col min="14588" max="14588" width="0" style="57" hidden="1" customWidth="1"/>
    <col min="14589" max="14589" width="10.875" style="57" customWidth="1"/>
    <col min="14590" max="14590" width="0" style="57" hidden="1" customWidth="1"/>
    <col min="14591" max="14591" width="10.75" style="57" customWidth="1"/>
    <col min="14592" max="14592" width="0" style="57" hidden="1" customWidth="1"/>
    <col min="14593" max="14593" width="9.75" style="57" customWidth="1"/>
    <col min="14594" max="14594" width="11.125" style="57" customWidth="1"/>
    <col min="14595" max="14595" width="0" style="57" hidden="1" customWidth="1"/>
    <col min="14596" max="14596" width="12.875" style="57" customWidth="1"/>
    <col min="14597" max="14597" width="7" style="57" customWidth="1"/>
    <col min="14598" max="14598" width="8" style="57" customWidth="1"/>
    <col min="14599" max="14599" width="10.375" style="57" customWidth="1"/>
    <col min="14600" max="14836" width="10" style="57"/>
    <col min="14837" max="14837" width="3.25" style="57" customWidth="1"/>
    <col min="14838" max="14838" width="29.125" style="57" customWidth="1"/>
    <col min="14839" max="14839" width="13.75" style="57" customWidth="1"/>
    <col min="14840" max="14840" width="7.625" style="57" customWidth="1"/>
    <col min="14841" max="14841" width="14.25" style="57" customWidth="1"/>
    <col min="14842" max="14842" width="26.25" style="57" customWidth="1"/>
    <col min="14843" max="14843" width="13.125" style="57" customWidth="1"/>
    <col min="14844" max="14844" width="0" style="57" hidden="1" customWidth="1"/>
    <col min="14845" max="14845" width="10.875" style="57" customWidth="1"/>
    <col min="14846" max="14846" width="0" style="57" hidden="1" customWidth="1"/>
    <col min="14847" max="14847" width="10.75" style="57" customWidth="1"/>
    <col min="14848" max="14848" width="0" style="57" hidden="1" customWidth="1"/>
    <col min="14849" max="14849" width="9.75" style="57" customWidth="1"/>
    <col min="14850" max="14850" width="11.125" style="57" customWidth="1"/>
    <col min="14851" max="14851" width="0" style="57" hidden="1" customWidth="1"/>
    <col min="14852" max="14852" width="12.875" style="57" customWidth="1"/>
    <col min="14853" max="14853" width="7" style="57" customWidth="1"/>
    <col min="14854" max="14854" width="8" style="57" customWidth="1"/>
    <col min="14855" max="14855" width="10.375" style="57" customWidth="1"/>
    <col min="14856" max="15092" width="10" style="57"/>
    <col min="15093" max="15093" width="3.25" style="57" customWidth="1"/>
    <col min="15094" max="15094" width="29.125" style="57" customWidth="1"/>
    <col min="15095" max="15095" width="13.75" style="57" customWidth="1"/>
    <col min="15096" max="15096" width="7.625" style="57" customWidth="1"/>
    <col min="15097" max="15097" width="14.25" style="57" customWidth="1"/>
    <col min="15098" max="15098" width="26.25" style="57" customWidth="1"/>
    <col min="15099" max="15099" width="13.125" style="57" customWidth="1"/>
    <col min="15100" max="15100" width="0" style="57" hidden="1" customWidth="1"/>
    <col min="15101" max="15101" width="10.875" style="57" customWidth="1"/>
    <col min="15102" max="15102" width="0" style="57" hidden="1" customWidth="1"/>
    <col min="15103" max="15103" width="10.75" style="57" customWidth="1"/>
    <col min="15104" max="15104" width="0" style="57" hidden="1" customWidth="1"/>
    <col min="15105" max="15105" width="9.75" style="57" customWidth="1"/>
    <col min="15106" max="15106" width="11.125" style="57" customWidth="1"/>
    <col min="15107" max="15107" width="0" style="57" hidden="1" customWidth="1"/>
    <col min="15108" max="15108" width="12.875" style="57" customWidth="1"/>
    <col min="15109" max="15109" width="7" style="57" customWidth="1"/>
    <col min="15110" max="15110" width="8" style="57" customWidth="1"/>
    <col min="15111" max="15111" width="10.375" style="57" customWidth="1"/>
    <col min="15112" max="15348" width="10" style="57"/>
    <col min="15349" max="15349" width="3.25" style="57" customWidth="1"/>
    <col min="15350" max="15350" width="29.125" style="57" customWidth="1"/>
    <col min="15351" max="15351" width="13.75" style="57" customWidth="1"/>
    <col min="15352" max="15352" width="7.625" style="57" customWidth="1"/>
    <col min="15353" max="15353" width="14.25" style="57" customWidth="1"/>
    <col min="15354" max="15354" width="26.25" style="57" customWidth="1"/>
    <col min="15355" max="15355" width="13.125" style="57" customWidth="1"/>
    <col min="15356" max="15356" width="0" style="57" hidden="1" customWidth="1"/>
    <col min="15357" max="15357" width="10.875" style="57" customWidth="1"/>
    <col min="15358" max="15358" width="0" style="57" hidden="1" customWidth="1"/>
    <col min="15359" max="15359" width="10.75" style="57" customWidth="1"/>
    <col min="15360" max="15360" width="0" style="57" hidden="1" customWidth="1"/>
    <col min="15361" max="15361" width="9.75" style="57" customWidth="1"/>
    <col min="15362" max="15362" width="11.125" style="57" customWidth="1"/>
    <col min="15363" max="15363" width="0" style="57" hidden="1" customWidth="1"/>
    <col min="15364" max="15364" width="12.875" style="57" customWidth="1"/>
    <col min="15365" max="15365" width="7" style="57" customWidth="1"/>
    <col min="15366" max="15366" width="8" style="57" customWidth="1"/>
    <col min="15367" max="15367" width="10.375" style="57" customWidth="1"/>
    <col min="15368" max="15604" width="10" style="57"/>
    <col min="15605" max="15605" width="3.25" style="57" customWidth="1"/>
    <col min="15606" max="15606" width="29.125" style="57" customWidth="1"/>
    <col min="15607" max="15607" width="13.75" style="57" customWidth="1"/>
    <col min="15608" max="15608" width="7.625" style="57" customWidth="1"/>
    <col min="15609" max="15609" width="14.25" style="57" customWidth="1"/>
    <col min="15610" max="15610" width="26.25" style="57" customWidth="1"/>
    <col min="15611" max="15611" width="13.125" style="57" customWidth="1"/>
    <col min="15612" max="15612" width="0" style="57" hidden="1" customWidth="1"/>
    <col min="15613" max="15613" width="10.875" style="57" customWidth="1"/>
    <col min="15614" max="15614" width="0" style="57" hidden="1" customWidth="1"/>
    <col min="15615" max="15615" width="10.75" style="57" customWidth="1"/>
    <col min="15616" max="15616" width="0" style="57" hidden="1" customWidth="1"/>
    <col min="15617" max="15617" width="9.75" style="57" customWidth="1"/>
    <col min="15618" max="15618" width="11.125" style="57" customWidth="1"/>
    <col min="15619" max="15619" width="0" style="57" hidden="1" customWidth="1"/>
    <col min="15620" max="15620" width="12.875" style="57" customWidth="1"/>
    <col min="15621" max="15621" width="7" style="57" customWidth="1"/>
    <col min="15622" max="15622" width="8" style="57" customWidth="1"/>
    <col min="15623" max="15623" width="10.375" style="57" customWidth="1"/>
    <col min="15624" max="15860" width="10" style="57"/>
    <col min="15861" max="15861" width="3.25" style="57" customWidth="1"/>
    <col min="15862" max="15862" width="29.125" style="57" customWidth="1"/>
    <col min="15863" max="15863" width="13.75" style="57" customWidth="1"/>
    <col min="15864" max="15864" width="7.625" style="57" customWidth="1"/>
    <col min="15865" max="15865" width="14.25" style="57" customWidth="1"/>
    <col min="15866" max="15866" width="26.25" style="57" customWidth="1"/>
    <col min="15867" max="15867" width="13.125" style="57" customWidth="1"/>
    <col min="15868" max="15868" width="0" style="57" hidden="1" customWidth="1"/>
    <col min="15869" max="15869" width="10.875" style="57" customWidth="1"/>
    <col min="15870" max="15870" width="0" style="57" hidden="1" customWidth="1"/>
    <col min="15871" max="15871" width="10.75" style="57" customWidth="1"/>
    <col min="15872" max="15872" width="0" style="57" hidden="1" customWidth="1"/>
    <col min="15873" max="15873" width="9.75" style="57" customWidth="1"/>
    <col min="15874" max="15874" width="11.125" style="57" customWidth="1"/>
    <col min="15875" max="15875" width="0" style="57" hidden="1" customWidth="1"/>
    <col min="15876" max="15876" width="12.875" style="57" customWidth="1"/>
    <col min="15877" max="15877" width="7" style="57" customWidth="1"/>
    <col min="15878" max="15878" width="8" style="57" customWidth="1"/>
    <col min="15879" max="15879" width="10.375" style="57" customWidth="1"/>
    <col min="15880" max="16116" width="10" style="57"/>
    <col min="16117" max="16117" width="3.25" style="57" customWidth="1"/>
    <col min="16118" max="16118" width="29.125" style="57" customWidth="1"/>
    <col min="16119" max="16119" width="13.75" style="57" customWidth="1"/>
    <col min="16120" max="16120" width="7.625" style="57" customWidth="1"/>
    <col min="16121" max="16121" width="14.25" style="57" customWidth="1"/>
    <col min="16122" max="16122" width="26.25" style="57" customWidth="1"/>
    <col min="16123" max="16123" width="13.125" style="57" customWidth="1"/>
    <col min="16124" max="16124" width="0" style="57" hidden="1" customWidth="1"/>
    <col min="16125" max="16125" width="10.875" style="57" customWidth="1"/>
    <col min="16126" max="16126" width="0" style="57" hidden="1" customWidth="1"/>
    <col min="16127" max="16127" width="10.75" style="57" customWidth="1"/>
    <col min="16128" max="16128" width="0" style="57" hidden="1" customWidth="1"/>
    <col min="16129" max="16129" width="9.75" style="57" customWidth="1"/>
    <col min="16130" max="16130" width="11.125" style="57" customWidth="1"/>
    <col min="16131" max="16131" width="0" style="57" hidden="1" customWidth="1"/>
    <col min="16132" max="16132" width="12.875" style="57" customWidth="1"/>
    <col min="16133" max="16133" width="7" style="57" customWidth="1"/>
    <col min="16134" max="16134" width="8" style="57" customWidth="1"/>
    <col min="16135" max="16135" width="10.375" style="57" customWidth="1"/>
    <col min="16136" max="16384" width="10" style="57"/>
  </cols>
  <sheetData>
    <row r="1" spans="1:244" ht="27" customHeight="1">
      <c r="A1" s="441" t="s">
        <v>1159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</row>
    <row r="2" spans="1:244" ht="33" customHeight="1">
      <c r="A2" s="443" t="str">
        <f>Титульный!C10</f>
        <v xml:space="preserve"> 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</row>
    <row r="3" spans="1:244" ht="27" customHeight="1">
      <c r="A3" s="444" t="str">
        <f>Титульный!C19</f>
        <v>горячее водоснабжение в закрытой системе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</row>
    <row r="4" spans="1:244" s="84" customFormat="1" ht="27" customHeight="1">
      <c r="A4" s="141"/>
      <c r="B4" s="180" t="s">
        <v>274</v>
      </c>
      <c r="C4" s="181">
        <f>Титульный!C6</f>
        <v>0</v>
      </c>
      <c r="D4" s="141"/>
      <c r="E4" s="180" t="s">
        <v>275</v>
      </c>
      <c r="F4" s="182">
        <f>Титульный!C7</f>
        <v>0</v>
      </c>
      <c r="G4" s="182"/>
      <c r="H4" s="182"/>
      <c r="I4" s="141"/>
      <c r="J4" s="57"/>
      <c r="K4" s="57"/>
      <c r="L4" s="57"/>
      <c r="M4" s="57"/>
      <c r="N4" s="57"/>
      <c r="O4" s="57"/>
      <c r="P4" s="57"/>
    </row>
    <row r="5" spans="1:244" s="84" customFormat="1" ht="24.75" customHeight="1">
      <c r="A5" s="435">
        <f>Титульный!C21</f>
        <v>0</v>
      </c>
      <c r="B5" s="436"/>
      <c r="C5" s="436"/>
      <c r="D5" s="436"/>
      <c r="E5" s="436"/>
      <c r="F5" s="436"/>
      <c r="G5" s="436"/>
      <c r="H5" s="436"/>
      <c r="I5" s="436"/>
      <c r="J5" s="436"/>
      <c r="K5" s="436"/>
      <c r="L5" s="436"/>
      <c r="M5" s="436"/>
      <c r="N5" s="436"/>
      <c r="O5" s="436"/>
      <c r="P5" s="436"/>
    </row>
    <row r="6" spans="1:244" s="84" customFormat="1">
      <c r="A6" s="57"/>
      <c r="B6" s="57"/>
      <c r="C6" s="59"/>
      <c r="D6" s="57"/>
      <c r="E6" s="57"/>
      <c r="F6" s="183"/>
      <c r="G6" s="183"/>
      <c r="H6" s="183"/>
      <c r="I6" s="57"/>
      <c r="J6" s="57"/>
      <c r="K6" s="57"/>
      <c r="L6" s="57"/>
      <c r="M6" s="57"/>
      <c r="N6" s="57"/>
      <c r="O6" s="57"/>
      <c r="P6" s="57"/>
    </row>
    <row r="7" spans="1:244" ht="38.25" customHeight="1">
      <c r="A7" s="434" t="s">
        <v>13</v>
      </c>
      <c r="B7" s="434" t="s">
        <v>258</v>
      </c>
      <c r="C7" s="434" t="s">
        <v>301</v>
      </c>
      <c r="D7" s="434" t="s">
        <v>950</v>
      </c>
      <c r="E7" s="434" t="s">
        <v>259</v>
      </c>
      <c r="F7" s="434"/>
      <c r="G7" s="442"/>
      <c r="H7" s="442"/>
      <c r="I7" s="434"/>
      <c r="J7" s="434" t="s">
        <v>1172</v>
      </c>
      <c r="K7" s="434" t="s">
        <v>1173</v>
      </c>
      <c r="L7" s="434" t="s">
        <v>260</v>
      </c>
      <c r="M7" s="434"/>
      <c r="N7" s="434"/>
      <c r="O7" s="434"/>
      <c r="P7" s="434"/>
    </row>
    <row r="8" spans="1:244" ht="47.25" customHeight="1">
      <c r="A8" s="434"/>
      <c r="B8" s="434"/>
      <c r="C8" s="434"/>
      <c r="D8" s="434"/>
      <c r="E8" s="431" t="s">
        <v>854</v>
      </c>
      <c r="F8" s="432"/>
      <c r="G8" s="431" t="s">
        <v>951</v>
      </c>
      <c r="H8" s="432"/>
      <c r="I8" s="434" t="s">
        <v>22</v>
      </c>
      <c r="J8" s="434"/>
      <c r="K8" s="434"/>
      <c r="L8" s="431" t="s">
        <v>854</v>
      </c>
      <c r="M8" s="432"/>
      <c r="N8" s="431" t="s">
        <v>951</v>
      </c>
      <c r="O8" s="432"/>
      <c r="P8" s="433" t="s">
        <v>160</v>
      </c>
    </row>
    <row r="9" spans="1:244" ht="28.15" customHeight="1">
      <c r="A9" s="434"/>
      <c r="B9" s="434"/>
      <c r="C9" s="434"/>
      <c r="D9" s="140" t="s">
        <v>261</v>
      </c>
      <c r="E9" s="222" t="s">
        <v>262</v>
      </c>
      <c r="F9" s="222" t="s">
        <v>263</v>
      </c>
      <c r="G9" s="222" t="s">
        <v>262</v>
      </c>
      <c r="H9" s="222" t="s">
        <v>263</v>
      </c>
      <c r="I9" s="434"/>
      <c r="J9" s="434"/>
      <c r="K9" s="434"/>
      <c r="L9" s="140" t="s">
        <v>262</v>
      </c>
      <c r="M9" s="140" t="s">
        <v>263</v>
      </c>
      <c r="N9" s="140" t="s">
        <v>262</v>
      </c>
      <c r="O9" s="140" t="s">
        <v>263</v>
      </c>
      <c r="P9" s="433"/>
    </row>
    <row r="10" spans="1:244" ht="16.5" customHeight="1">
      <c r="A10" s="60"/>
      <c r="B10" s="437" t="s">
        <v>1239</v>
      </c>
      <c r="C10" s="437"/>
      <c r="D10" s="437"/>
      <c r="E10" s="437"/>
      <c r="F10" s="437"/>
      <c r="G10" s="438"/>
      <c r="H10" s="438"/>
      <c r="I10" s="437"/>
      <c r="J10" s="437"/>
      <c r="K10" s="438"/>
      <c r="L10" s="437"/>
      <c r="M10" s="437"/>
      <c r="N10" s="437"/>
      <c r="O10" s="437"/>
      <c r="P10" s="60"/>
    </row>
    <row r="11" spans="1:244" s="64" customFormat="1" ht="15.75">
      <c r="A11" s="61" t="s">
        <v>1</v>
      </c>
      <c r="B11" s="61" t="s">
        <v>264</v>
      </c>
      <c r="C11" s="61"/>
      <c r="D11" s="61"/>
      <c r="E11" s="61"/>
      <c r="F11" s="61"/>
      <c r="G11" s="218"/>
      <c r="H11" s="218"/>
      <c r="I11" s="61"/>
      <c r="J11" s="61"/>
      <c r="K11" s="218"/>
      <c r="L11" s="61"/>
      <c r="M11" s="61"/>
      <c r="N11" s="61"/>
      <c r="O11" s="61"/>
      <c r="P11" s="62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3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63"/>
      <c r="EF11" s="63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3"/>
      <c r="FQ11" s="63"/>
      <c r="FR11" s="63"/>
      <c r="FS11" s="63"/>
      <c r="FT11" s="63"/>
      <c r="FU11" s="63"/>
      <c r="FV11" s="63"/>
      <c r="FW11" s="63"/>
      <c r="FX11" s="63"/>
      <c r="FY11" s="63"/>
      <c r="FZ11" s="63"/>
      <c r="GA11" s="63"/>
      <c r="GB11" s="63"/>
      <c r="GC11" s="63"/>
      <c r="GD11" s="63"/>
      <c r="GE11" s="63"/>
      <c r="GF11" s="63"/>
      <c r="GG11" s="63"/>
      <c r="GH11" s="63"/>
      <c r="GI11" s="63"/>
      <c r="GJ11" s="63"/>
      <c r="GK11" s="63"/>
      <c r="GL11" s="63"/>
      <c r="GM11" s="63"/>
      <c r="GN11" s="63"/>
      <c r="GO11" s="63"/>
      <c r="GP11" s="63"/>
      <c r="GQ11" s="63"/>
      <c r="GR11" s="63"/>
      <c r="GS11" s="63"/>
      <c r="GT11" s="63"/>
      <c r="GU11" s="63"/>
      <c r="GV11" s="63"/>
      <c r="GW11" s="63"/>
      <c r="GX11" s="63"/>
      <c r="GY11" s="63"/>
      <c r="GZ11" s="63"/>
      <c r="HA11" s="63"/>
      <c r="HB11" s="63"/>
      <c r="HC11" s="63"/>
      <c r="HD11" s="63"/>
      <c r="HE11" s="63"/>
      <c r="HF11" s="63"/>
      <c r="HG11" s="63"/>
      <c r="HH11" s="63"/>
      <c r="HI11" s="63"/>
      <c r="HJ11" s="63"/>
      <c r="HK11" s="63"/>
      <c r="HL11" s="63"/>
      <c r="HM11" s="63"/>
      <c r="HN11" s="63"/>
      <c r="HO11" s="63"/>
      <c r="HP11" s="63"/>
      <c r="HQ11" s="63"/>
      <c r="HR11" s="63"/>
      <c r="HS11" s="63"/>
      <c r="HT11" s="63"/>
      <c r="HU11" s="63"/>
      <c r="HV11" s="63"/>
      <c r="HW11" s="63"/>
      <c r="HX11" s="63"/>
      <c r="HY11" s="63"/>
      <c r="HZ11" s="63"/>
      <c r="IA11" s="63"/>
      <c r="IB11" s="63"/>
      <c r="IC11" s="63"/>
      <c r="ID11" s="63"/>
      <c r="IE11" s="63"/>
      <c r="IF11" s="63"/>
      <c r="IG11" s="63"/>
      <c r="IH11" s="63"/>
      <c r="II11" s="63"/>
      <c r="IJ11" s="63"/>
    </row>
    <row r="12" spans="1:244" s="66" customFormat="1" ht="26.25">
      <c r="A12" s="87" t="s">
        <v>16</v>
      </c>
      <c r="B12" s="131" t="s">
        <v>265</v>
      </c>
      <c r="C12" s="132" t="s">
        <v>267</v>
      </c>
      <c r="D12" s="217"/>
      <c r="E12" s="118"/>
      <c r="F12" s="118"/>
      <c r="G12" s="219"/>
      <c r="H12" s="219"/>
      <c r="I12" s="65">
        <f>SUM(E12:H12)</f>
        <v>0</v>
      </c>
      <c r="J12" s="330">
        <f>'данные об организации'!$I$16</f>
        <v>0</v>
      </c>
      <c r="K12" s="331"/>
      <c r="L12" s="118">
        <f>E12*(J12+K12)</f>
        <v>0</v>
      </c>
      <c r="M12" s="118">
        <f>F12*(J12+K12)</f>
        <v>0</v>
      </c>
      <c r="N12" s="118">
        <f>G12*(J12+K12)</f>
        <v>0</v>
      </c>
      <c r="O12" s="118">
        <f>H12*(J12+K12)</f>
        <v>0</v>
      </c>
      <c r="P12" s="65">
        <f>SUM(L12:O12)</f>
        <v>0</v>
      </c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</row>
    <row r="13" spans="1:244" s="66" customFormat="1" ht="15.75">
      <c r="A13" s="87" t="s">
        <v>17</v>
      </c>
      <c r="B13" s="131" t="s">
        <v>265</v>
      </c>
      <c r="C13" s="132" t="s">
        <v>876</v>
      </c>
      <c r="D13" s="217"/>
      <c r="E13" s="118"/>
      <c r="F13" s="118"/>
      <c r="G13" s="219"/>
      <c r="H13" s="219"/>
      <c r="I13" s="65">
        <f t="shared" ref="I13:I42" si="0">SUM(E13:H13)</f>
        <v>0</v>
      </c>
      <c r="J13" s="330">
        <f>'данные об организации'!$I$16</f>
        <v>0</v>
      </c>
      <c r="K13" s="331"/>
      <c r="L13" s="118">
        <f t="shared" ref="L13:L37" si="1">E13*(J13+K13)</f>
        <v>0</v>
      </c>
      <c r="M13" s="118">
        <f t="shared" ref="M13:M37" si="2">F13*(J13+K13)</f>
        <v>0</v>
      </c>
      <c r="N13" s="118">
        <f t="shared" ref="N13:N37" si="3">G13*(J13+K13)</f>
        <v>0</v>
      </c>
      <c r="O13" s="118">
        <f t="shared" ref="O13:O37" si="4">H13*(J13+K13)</f>
        <v>0</v>
      </c>
      <c r="P13" s="65">
        <f t="shared" ref="P13:P37" si="5">SUM(L13:O13)</f>
        <v>0</v>
      </c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</row>
    <row r="14" spans="1:244" s="68" customFormat="1" ht="27.6" customHeight="1">
      <c r="A14" s="87" t="s">
        <v>173</v>
      </c>
      <c r="B14" s="131" t="s">
        <v>265</v>
      </c>
      <c r="C14" s="133" t="s">
        <v>267</v>
      </c>
      <c r="D14" s="217"/>
      <c r="E14" s="118"/>
      <c r="F14" s="118"/>
      <c r="G14" s="219"/>
      <c r="H14" s="219"/>
      <c r="I14" s="65">
        <f t="shared" si="0"/>
        <v>0</v>
      </c>
      <c r="J14" s="330">
        <f>'данные об организации'!$I$16</f>
        <v>0</v>
      </c>
      <c r="K14" s="331"/>
      <c r="L14" s="118">
        <f t="shared" si="1"/>
        <v>0</v>
      </c>
      <c r="M14" s="118">
        <f t="shared" si="2"/>
        <v>0</v>
      </c>
      <c r="N14" s="118">
        <f t="shared" si="3"/>
        <v>0</v>
      </c>
      <c r="O14" s="118">
        <f t="shared" si="4"/>
        <v>0</v>
      </c>
      <c r="P14" s="65">
        <f t="shared" si="5"/>
        <v>0</v>
      </c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67"/>
      <c r="HF14" s="67"/>
      <c r="HG14" s="67"/>
      <c r="HH14" s="67"/>
      <c r="HI14" s="67"/>
      <c r="HJ14" s="67"/>
      <c r="HK14" s="67"/>
      <c r="HL14" s="67"/>
      <c r="HM14" s="67"/>
      <c r="HN14" s="67"/>
      <c r="HO14" s="67"/>
      <c r="HP14" s="67"/>
      <c r="HQ14" s="67"/>
      <c r="HR14" s="67"/>
      <c r="HS14" s="67"/>
      <c r="HT14" s="67"/>
      <c r="HU14" s="67"/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</row>
    <row r="15" spans="1:244" s="68" customFormat="1" ht="15.75">
      <c r="A15" s="87" t="s">
        <v>186</v>
      </c>
      <c r="B15" s="131" t="s">
        <v>265</v>
      </c>
      <c r="C15" s="133" t="s">
        <v>877</v>
      </c>
      <c r="D15" s="217"/>
      <c r="E15" s="118"/>
      <c r="F15" s="118"/>
      <c r="G15" s="219"/>
      <c r="H15" s="219"/>
      <c r="I15" s="65">
        <f t="shared" si="0"/>
        <v>0</v>
      </c>
      <c r="J15" s="330">
        <f>'данные об организации'!$I$16</f>
        <v>0</v>
      </c>
      <c r="K15" s="331"/>
      <c r="L15" s="118">
        <f t="shared" si="1"/>
        <v>0</v>
      </c>
      <c r="M15" s="118">
        <f t="shared" si="2"/>
        <v>0</v>
      </c>
      <c r="N15" s="118">
        <f t="shared" si="3"/>
        <v>0</v>
      </c>
      <c r="O15" s="118">
        <f t="shared" si="4"/>
        <v>0</v>
      </c>
      <c r="P15" s="65">
        <f t="shared" si="5"/>
        <v>0</v>
      </c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67"/>
      <c r="GV15" s="67"/>
      <c r="GW15" s="67"/>
      <c r="GX15" s="67"/>
      <c r="GY15" s="67"/>
      <c r="GZ15" s="67"/>
      <c r="HA15" s="67"/>
      <c r="HB15" s="67"/>
      <c r="HC15" s="67"/>
      <c r="HD15" s="67"/>
      <c r="HE15" s="67"/>
      <c r="HF15" s="67"/>
      <c r="HG15" s="67"/>
      <c r="HH15" s="67"/>
      <c r="HI15" s="67"/>
      <c r="HJ15" s="67"/>
      <c r="HK15" s="67"/>
      <c r="HL15" s="67"/>
      <c r="HM15" s="67"/>
      <c r="HN15" s="67"/>
      <c r="HO15" s="67"/>
      <c r="HP15" s="67"/>
      <c r="HQ15" s="67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</row>
    <row r="16" spans="1:244" s="68" customFormat="1" ht="25.5">
      <c r="A16" s="87" t="s">
        <v>218</v>
      </c>
      <c r="B16" s="131" t="s">
        <v>265</v>
      </c>
      <c r="C16" s="133" t="s">
        <v>878</v>
      </c>
      <c r="D16" s="217"/>
      <c r="E16" s="118"/>
      <c r="F16" s="118"/>
      <c r="G16" s="219"/>
      <c r="H16" s="219"/>
      <c r="I16" s="65">
        <f t="shared" si="0"/>
        <v>0</v>
      </c>
      <c r="J16" s="330">
        <f>'данные об организации'!$I$16</f>
        <v>0</v>
      </c>
      <c r="K16" s="331"/>
      <c r="L16" s="118">
        <f t="shared" si="1"/>
        <v>0</v>
      </c>
      <c r="M16" s="118">
        <f t="shared" si="2"/>
        <v>0</v>
      </c>
      <c r="N16" s="118">
        <f t="shared" si="3"/>
        <v>0</v>
      </c>
      <c r="O16" s="118">
        <f t="shared" si="4"/>
        <v>0</v>
      </c>
      <c r="P16" s="65">
        <f t="shared" si="5"/>
        <v>0</v>
      </c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67"/>
      <c r="DZ16" s="67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67"/>
      <c r="GH16" s="67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67"/>
      <c r="GT16" s="67"/>
      <c r="GU16" s="67"/>
      <c r="GV16" s="67"/>
      <c r="GW16" s="67"/>
      <c r="GX16" s="67"/>
      <c r="GY16" s="67"/>
      <c r="GZ16" s="67"/>
      <c r="HA16" s="67"/>
      <c r="HB16" s="67"/>
      <c r="HC16" s="67"/>
      <c r="HD16" s="67"/>
      <c r="HE16" s="67"/>
      <c r="HF16" s="67"/>
      <c r="HG16" s="67"/>
      <c r="HH16" s="67"/>
      <c r="HI16" s="67"/>
      <c r="HJ16" s="67"/>
      <c r="HK16" s="67"/>
      <c r="HL16" s="67"/>
      <c r="HM16" s="67"/>
      <c r="HN16" s="67"/>
      <c r="HO16" s="67"/>
      <c r="HP16" s="67"/>
      <c r="HQ16" s="67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</row>
    <row r="17" spans="1:244" s="68" customFormat="1" ht="25.5">
      <c r="A17" s="87" t="s">
        <v>268</v>
      </c>
      <c r="B17" s="131" t="s">
        <v>265</v>
      </c>
      <c r="C17" s="133" t="s">
        <v>879</v>
      </c>
      <c r="D17" s="217"/>
      <c r="E17" s="118"/>
      <c r="F17" s="118"/>
      <c r="G17" s="219"/>
      <c r="H17" s="219"/>
      <c r="I17" s="65">
        <f t="shared" si="0"/>
        <v>0</v>
      </c>
      <c r="J17" s="330">
        <f>'данные об организации'!$I$16</f>
        <v>0</v>
      </c>
      <c r="K17" s="331"/>
      <c r="L17" s="118">
        <f t="shared" si="1"/>
        <v>0</v>
      </c>
      <c r="M17" s="118">
        <f t="shared" si="2"/>
        <v>0</v>
      </c>
      <c r="N17" s="118">
        <f t="shared" si="3"/>
        <v>0</v>
      </c>
      <c r="O17" s="118">
        <f t="shared" si="4"/>
        <v>0</v>
      </c>
      <c r="P17" s="65">
        <f t="shared" si="5"/>
        <v>0</v>
      </c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67"/>
      <c r="GE17" s="67"/>
      <c r="GF17" s="67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67"/>
      <c r="GV17" s="67"/>
      <c r="GW17" s="67"/>
      <c r="GX17" s="67"/>
      <c r="GY17" s="67"/>
      <c r="GZ17" s="67"/>
      <c r="HA17" s="67"/>
      <c r="HB17" s="67"/>
      <c r="HC17" s="67"/>
      <c r="HD17" s="67"/>
      <c r="HE17" s="67"/>
      <c r="HF17" s="67"/>
      <c r="HG17" s="67"/>
      <c r="HH17" s="67"/>
      <c r="HI17" s="67"/>
      <c r="HJ17" s="67"/>
      <c r="HK17" s="67"/>
      <c r="HL17" s="67"/>
      <c r="HM17" s="67"/>
      <c r="HN17" s="67"/>
      <c r="HO17" s="67"/>
      <c r="HP17" s="67"/>
      <c r="HQ17" s="67"/>
      <c r="HR17" s="67"/>
      <c r="HS17" s="67"/>
      <c r="HT17" s="67"/>
      <c r="HU17" s="67"/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</row>
    <row r="18" spans="1:244" s="68" customFormat="1" ht="25.5">
      <c r="A18" s="87" t="s">
        <v>856</v>
      </c>
      <c r="B18" s="131" t="s">
        <v>265</v>
      </c>
      <c r="C18" s="133" t="s">
        <v>267</v>
      </c>
      <c r="D18" s="217"/>
      <c r="E18" s="118"/>
      <c r="F18" s="118"/>
      <c r="G18" s="219"/>
      <c r="H18" s="219"/>
      <c r="I18" s="65">
        <f t="shared" si="0"/>
        <v>0</v>
      </c>
      <c r="J18" s="330">
        <f>'данные об организации'!$I$16</f>
        <v>0</v>
      </c>
      <c r="K18" s="331"/>
      <c r="L18" s="118">
        <f>E18*(J18+K18)</f>
        <v>0</v>
      </c>
      <c r="M18" s="118">
        <f t="shared" si="2"/>
        <v>0</v>
      </c>
      <c r="N18" s="118">
        <f t="shared" si="3"/>
        <v>0</v>
      </c>
      <c r="O18" s="118">
        <f t="shared" si="4"/>
        <v>0</v>
      </c>
      <c r="P18" s="65">
        <f t="shared" ref="P18:P31" si="6">SUM(L18:O18)</f>
        <v>0</v>
      </c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/>
      <c r="DQ18" s="67"/>
      <c r="DR18" s="67"/>
      <c r="DS18" s="67"/>
      <c r="DT18" s="67"/>
      <c r="DU18" s="67"/>
      <c r="DV18" s="67"/>
      <c r="DW18" s="67"/>
      <c r="DX18" s="67"/>
      <c r="DY18" s="67"/>
      <c r="DZ18" s="67"/>
      <c r="EA18" s="67"/>
      <c r="EB18" s="67"/>
      <c r="EC18" s="67"/>
      <c r="ED18" s="67"/>
      <c r="EE18" s="67"/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/>
      <c r="EW18" s="67"/>
      <c r="EX18" s="67"/>
      <c r="EY18" s="67"/>
      <c r="EZ18" s="67"/>
      <c r="FA18" s="67"/>
      <c r="FB18" s="67"/>
      <c r="FC18" s="67"/>
      <c r="FD18" s="67"/>
      <c r="FE18" s="67"/>
      <c r="FF18" s="67"/>
      <c r="FG18" s="67"/>
      <c r="FH18" s="67"/>
      <c r="FI18" s="67"/>
      <c r="FJ18" s="67"/>
      <c r="FK18" s="67"/>
      <c r="FL18" s="67"/>
      <c r="FM18" s="67"/>
      <c r="FN18" s="67"/>
      <c r="FO18" s="67"/>
      <c r="FP18" s="67"/>
      <c r="FQ18" s="67"/>
      <c r="FR18" s="67"/>
      <c r="FS18" s="67"/>
      <c r="FT18" s="67"/>
      <c r="FU18" s="67"/>
      <c r="FV18" s="67"/>
      <c r="FW18" s="67"/>
      <c r="FX18" s="67"/>
      <c r="FY18" s="67"/>
      <c r="FZ18" s="67"/>
      <c r="GA18" s="67"/>
      <c r="GB18" s="67"/>
      <c r="GC18" s="67"/>
      <c r="GD18" s="67"/>
      <c r="GE18" s="67"/>
      <c r="GF18" s="67"/>
      <c r="GG18" s="67"/>
      <c r="GH18" s="67"/>
      <c r="GI18" s="67"/>
      <c r="GJ18" s="67"/>
      <c r="GK18" s="67"/>
      <c r="GL18" s="67"/>
      <c r="GM18" s="67"/>
      <c r="GN18" s="67"/>
      <c r="GO18" s="67"/>
      <c r="GP18" s="67"/>
      <c r="GQ18" s="67"/>
      <c r="GR18" s="67"/>
      <c r="GS18" s="67"/>
      <c r="GT18" s="67"/>
      <c r="GU18" s="67"/>
      <c r="GV18" s="67"/>
      <c r="GW18" s="67"/>
      <c r="GX18" s="67"/>
      <c r="GY18" s="67"/>
      <c r="GZ18" s="67"/>
      <c r="HA18" s="67"/>
      <c r="HB18" s="67"/>
      <c r="HC18" s="67"/>
      <c r="HD18" s="67"/>
      <c r="HE18" s="67"/>
      <c r="HF18" s="67"/>
      <c r="HG18" s="67"/>
      <c r="HH18" s="67"/>
      <c r="HI18" s="67"/>
      <c r="HJ18" s="67"/>
      <c r="HK18" s="67"/>
      <c r="HL18" s="67"/>
      <c r="HM18" s="67"/>
      <c r="HN18" s="67"/>
      <c r="HO18" s="67"/>
      <c r="HP18" s="67"/>
      <c r="HQ18" s="67"/>
      <c r="HR18" s="67"/>
      <c r="HS18" s="67"/>
      <c r="HT18" s="67"/>
      <c r="HU18" s="67"/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</row>
    <row r="19" spans="1:244" s="68" customFormat="1" ht="25.5">
      <c r="A19" s="87" t="s">
        <v>857</v>
      </c>
      <c r="B19" s="131" t="s">
        <v>265</v>
      </c>
      <c r="C19" s="133" t="s">
        <v>878</v>
      </c>
      <c r="D19" s="217"/>
      <c r="E19" s="118"/>
      <c r="F19" s="118"/>
      <c r="G19" s="219"/>
      <c r="H19" s="219"/>
      <c r="I19" s="65">
        <f t="shared" si="0"/>
        <v>0</v>
      </c>
      <c r="J19" s="330">
        <f>'данные об организации'!$I$16</f>
        <v>0</v>
      </c>
      <c r="K19" s="331"/>
      <c r="L19" s="118">
        <f t="shared" si="1"/>
        <v>0</v>
      </c>
      <c r="M19" s="118">
        <f t="shared" si="2"/>
        <v>0</v>
      </c>
      <c r="N19" s="118">
        <f t="shared" si="3"/>
        <v>0</v>
      </c>
      <c r="O19" s="118">
        <f t="shared" si="4"/>
        <v>0</v>
      </c>
      <c r="P19" s="65">
        <f t="shared" si="6"/>
        <v>0</v>
      </c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67"/>
      <c r="HB19" s="67"/>
      <c r="HC19" s="67"/>
      <c r="HD19" s="67"/>
      <c r="HE19" s="67"/>
      <c r="HF19" s="67"/>
      <c r="HG19" s="67"/>
      <c r="HH19" s="67"/>
      <c r="HI19" s="67"/>
      <c r="HJ19" s="67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67"/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</row>
    <row r="20" spans="1:244" s="68" customFormat="1" ht="25.5">
      <c r="A20" s="87" t="s">
        <v>858</v>
      </c>
      <c r="B20" s="131" t="s">
        <v>265</v>
      </c>
      <c r="C20" s="133" t="s">
        <v>267</v>
      </c>
      <c r="D20" s="217"/>
      <c r="E20" s="118"/>
      <c r="F20" s="118"/>
      <c r="G20" s="219"/>
      <c r="H20" s="219"/>
      <c r="I20" s="65">
        <f t="shared" si="0"/>
        <v>0</v>
      </c>
      <c r="J20" s="330">
        <f>'данные об организации'!$I$16</f>
        <v>0</v>
      </c>
      <c r="K20" s="331"/>
      <c r="L20" s="118">
        <f t="shared" si="1"/>
        <v>0</v>
      </c>
      <c r="M20" s="118">
        <f t="shared" si="2"/>
        <v>0</v>
      </c>
      <c r="N20" s="118">
        <f t="shared" si="3"/>
        <v>0</v>
      </c>
      <c r="O20" s="118">
        <f t="shared" si="4"/>
        <v>0</v>
      </c>
      <c r="P20" s="65">
        <f t="shared" si="6"/>
        <v>0</v>
      </c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/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/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67"/>
      <c r="GF20" s="67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67"/>
      <c r="GV20" s="67"/>
      <c r="GW20" s="67"/>
      <c r="GX20" s="67"/>
      <c r="GY20" s="67"/>
      <c r="GZ20" s="67"/>
      <c r="HA20" s="67"/>
      <c r="HB20" s="67"/>
      <c r="HC20" s="67"/>
      <c r="HD20" s="67"/>
      <c r="HE20" s="67"/>
      <c r="HF20" s="67"/>
      <c r="HG20" s="67"/>
      <c r="HH20" s="67"/>
      <c r="HI20" s="67"/>
      <c r="HJ20" s="67"/>
      <c r="HK20" s="67"/>
      <c r="HL20" s="67"/>
      <c r="HM20" s="67"/>
      <c r="HN20" s="67"/>
      <c r="HO20" s="67"/>
      <c r="HP20" s="67"/>
      <c r="HQ20" s="67"/>
      <c r="HR20" s="67"/>
      <c r="HS20" s="67"/>
      <c r="HT20" s="67"/>
      <c r="HU20" s="67"/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</row>
    <row r="21" spans="1:244" s="68" customFormat="1" ht="25.5">
      <c r="A21" s="87" t="s">
        <v>859</v>
      </c>
      <c r="B21" s="131" t="s">
        <v>265</v>
      </c>
      <c r="C21" s="133" t="s">
        <v>267</v>
      </c>
      <c r="D21" s="217"/>
      <c r="E21" s="118"/>
      <c r="F21" s="118"/>
      <c r="G21" s="219"/>
      <c r="H21" s="219"/>
      <c r="I21" s="65">
        <f t="shared" si="0"/>
        <v>0</v>
      </c>
      <c r="J21" s="330">
        <f>'данные об организации'!$I$16</f>
        <v>0</v>
      </c>
      <c r="K21" s="331"/>
      <c r="L21" s="118">
        <f t="shared" si="1"/>
        <v>0</v>
      </c>
      <c r="M21" s="118">
        <f t="shared" si="2"/>
        <v>0</v>
      </c>
      <c r="N21" s="118">
        <f t="shared" si="3"/>
        <v>0</v>
      </c>
      <c r="O21" s="118">
        <f t="shared" si="4"/>
        <v>0</v>
      </c>
      <c r="P21" s="65">
        <f t="shared" si="6"/>
        <v>0</v>
      </c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  <c r="DT21" s="67"/>
      <c r="DU21" s="67"/>
      <c r="DV21" s="67"/>
      <c r="DW21" s="67"/>
      <c r="DX21" s="67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/>
      <c r="FG21" s="67"/>
      <c r="FH21" s="67"/>
      <c r="FI21" s="67"/>
      <c r="FJ21" s="67"/>
      <c r="FK21" s="67"/>
      <c r="FL21" s="67"/>
      <c r="FM21" s="67"/>
      <c r="FN21" s="67"/>
      <c r="FO21" s="67"/>
      <c r="FP21" s="67"/>
      <c r="FQ21" s="67"/>
      <c r="FR21" s="67"/>
      <c r="FS21" s="67"/>
      <c r="FT21" s="67"/>
      <c r="FU21" s="67"/>
      <c r="FV21" s="67"/>
      <c r="FW21" s="67"/>
      <c r="FX21" s="67"/>
      <c r="FY21" s="67"/>
      <c r="FZ21" s="67"/>
      <c r="GA21" s="67"/>
      <c r="GB21" s="67"/>
      <c r="GC21" s="67"/>
      <c r="GD21" s="67"/>
      <c r="GE21" s="67"/>
      <c r="GF21" s="67"/>
      <c r="GG21" s="67"/>
      <c r="GH21" s="67"/>
      <c r="GI21" s="67"/>
      <c r="GJ21" s="67"/>
      <c r="GK21" s="67"/>
      <c r="GL21" s="67"/>
      <c r="GM21" s="67"/>
      <c r="GN21" s="67"/>
      <c r="GO21" s="67"/>
      <c r="GP21" s="67"/>
      <c r="GQ21" s="67"/>
      <c r="GR21" s="67"/>
      <c r="GS21" s="67"/>
      <c r="GT21" s="67"/>
      <c r="GU21" s="67"/>
      <c r="GV21" s="67"/>
      <c r="GW21" s="67"/>
      <c r="GX21" s="67"/>
      <c r="GY21" s="67"/>
      <c r="GZ21" s="67"/>
      <c r="HA21" s="67"/>
      <c r="HB21" s="67"/>
      <c r="HC21" s="67"/>
      <c r="HD21" s="67"/>
      <c r="HE21" s="67"/>
      <c r="HF21" s="67"/>
      <c r="HG21" s="67"/>
      <c r="HH21" s="67"/>
      <c r="HI21" s="67"/>
      <c r="HJ21" s="67"/>
      <c r="HK21" s="67"/>
      <c r="HL21" s="67"/>
      <c r="HM21" s="67"/>
      <c r="HN21" s="67"/>
      <c r="HO21" s="67"/>
      <c r="HP21" s="67"/>
      <c r="HQ21" s="67"/>
      <c r="HR21" s="67"/>
      <c r="HS21" s="67"/>
      <c r="HT21" s="67"/>
      <c r="HU21" s="67"/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</row>
    <row r="22" spans="1:244" s="68" customFormat="1" ht="25.5">
      <c r="A22" s="87" t="s">
        <v>860</v>
      </c>
      <c r="B22" s="131" t="s">
        <v>265</v>
      </c>
      <c r="C22" s="133" t="s">
        <v>269</v>
      </c>
      <c r="D22" s="217"/>
      <c r="E22" s="118"/>
      <c r="F22" s="118"/>
      <c r="G22" s="219"/>
      <c r="H22" s="219"/>
      <c r="I22" s="65">
        <f t="shared" si="0"/>
        <v>0</v>
      </c>
      <c r="J22" s="330">
        <f>'данные об организации'!$I$16</f>
        <v>0</v>
      </c>
      <c r="K22" s="331"/>
      <c r="L22" s="118">
        <f t="shared" si="1"/>
        <v>0</v>
      </c>
      <c r="M22" s="118">
        <f t="shared" si="2"/>
        <v>0</v>
      </c>
      <c r="N22" s="118">
        <f t="shared" si="3"/>
        <v>0</v>
      </c>
      <c r="O22" s="118">
        <f t="shared" si="4"/>
        <v>0</v>
      </c>
      <c r="P22" s="65">
        <f t="shared" si="6"/>
        <v>0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  <c r="DT22" s="67"/>
      <c r="DU22" s="67"/>
      <c r="DV22" s="67"/>
      <c r="DW22" s="67"/>
      <c r="DX22" s="67"/>
      <c r="DY22" s="67"/>
      <c r="DZ22" s="67"/>
      <c r="EA22" s="67"/>
      <c r="EB22" s="67"/>
      <c r="EC22" s="67"/>
      <c r="ED22" s="67"/>
      <c r="EE22" s="67"/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/>
      <c r="EW22" s="67"/>
      <c r="EX22" s="67"/>
      <c r="EY22" s="67"/>
      <c r="EZ22" s="67"/>
      <c r="FA22" s="67"/>
      <c r="FB22" s="67"/>
      <c r="FC22" s="67"/>
      <c r="FD22" s="67"/>
      <c r="FE22" s="67"/>
      <c r="FF22" s="67"/>
      <c r="FG22" s="67"/>
      <c r="FH22" s="67"/>
      <c r="FI22" s="67"/>
      <c r="FJ22" s="67"/>
      <c r="FK22" s="67"/>
      <c r="FL22" s="67"/>
      <c r="FM22" s="67"/>
      <c r="FN22" s="67"/>
      <c r="FO22" s="67"/>
      <c r="FP22" s="67"/>
      <c r="FQ22" s="67"/>
      <c r="FR22" s="67"/>
      <c r="FS22" s="67"/>
      <c r="FT22" s="67"/>
      <c r="FU22" s="67"/>
      <c r="FV22" s="67"/>
      <c r="FW22" s="67"/>
      <c r="FX22" s="67"/>
      <c r="FY22" s="67"/>
      <c r="FZ22" s="67"/>
      <c r="GA22" s="67"/>
      <c r="GB22" s="67"/>
      <c r="GC22" s="67"/>
      <c r="GD22" s="67"/>
      <c r="GE22" s="67"/>
      <c r="GF22" s="67"/>
      <c r="GG22" s="67"/>
      <c r="GH22" s="67"/>
      <c r="GI22" s="67"/>
      <c r="GJ22" s="67"/>
      <c r="GK22" s="67"/>
      <c r="GL22" s="67"/>
      <c r="GM22" s="67"/>
      <c r="GN22" s="67"/>
      <c r="GO22" s="67"/>
      <c r="GP22" s="67"/>
      <c r="GQ22" s="67"/>
      <c r="GR22" s="67"/>
      <c r="GS22" s="67"/>
      <c r="GT22" s="67"/>
      <c r="GU22" s="67"/>
      <c r="GV22" s="67"/>
      <c r="GW22" s="67"/>
      <c r="GX22" s="67"/>
      <c r="GY22" s="67"/>
      <c r="GZ22" s="67"/>
      <c r="HA22" s="67"/>
      <c r="HB22" s="67"/>
      <c r="HC22" s="67"/>
      <c r="HD22" s="67"/>
      <c r="HE22" s="67"/>
      <c r="HF22" s="67"/>
      <c r="HG22" s="67"/>
      <c r="HH22" s="67"/>
      <c r="HI22" s="67"/>
      <c r="HJ22" s="67"/>
      <c r="HK22" s="67"/>
      <c r="HL22" s="67"/>
      <c r="HM22" s="67"/>
      <c r="HN22" s="67"/>
      <c r="HO22" s="67"/>
      <c r="HP22" s="67"/>
      <c r="HQ22" s="67"/>
      <c r="HR22" s="67"/>
      <c r="HS22" s="67"/>
      <c r="HT22" s="67"/>
      <c r="HU22" s="67"/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</row>
    <row r="23" spans="1:244" s="68" customFormat="1" ht="15.75">
      <c r="A23" s="87" t="s">
        <v>861</v>
      </c>
      <c r="B23" s="131" t="s">
        <v>265</v>
      </c>
      <c r="C23" s="133" t="s">
        <v>880</v>
      </c>
      <c r="D23" s="217"/>
      <c r="E23" s="118"/>
      <c r="F23" s="118"/>
      <c r="G23" s="219"/>
      <c r="H23" s="219"/>
      <c r="I23" s="65">
        <f t="shared" si="0"/>
        <v>0</v>
      </c>
      <c r="J23" s="330">
        <f>'данные об организации'!$I$16</f>
        <v>0</v>
      </c>
      <c r="K23" s="331"/>
      <c r="L23" s="118">
        <f t="shared" si="1"/>
        <v>0</v>
      </c>
      <c r="M23" s="118">
        <f t="shared" si="2"/>
        <v>0</v>
      </c>
      <c r="N23" s="118">
        <f t="shared" si="3"/>
        <v>0</v>
      </c>
      <c r="O23" s="118">
        <f t="shared" si="4"/>
        <v>0</v>
      </c>
      <c r="P23" s="65">
        <f t="shared" si="6"/>
        <v>0</v>
      </c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7"/>
      <c r="CI23" s="67"/>
      <c r="CJ23" s="67"/>
      <c r="CK23" s="67"/>
      <c r="CL23" s="67"/>
      <c r="CM23" s="67"/>
      <c r="CN23" s="67"/>
      <c r="CO23" s="67"/>
      <c r="CP23" s="67"/>
      <c r="CQ23" s="67"/>
      <c r="CR23" s="67"/>
      <c r="CS23" s="67"/>
      <c r="CT23" s="67"/>
      <c r="CU23" s="67"/>
      <c r="CV23" s="67"/>
      <c r="CW23" s="67"/>
      <c r="CX23" s="67"/>
      <c r="CY23" s="67"/>
      <c r="CZ23" s="67"/>
      <c r="DA23" s="67"/>
      <c r="DB23" s="67"/>
      <c r="DC23" s="67"/>
      <c r="DD23" s="67"/>
      <c r="DE23" s="67"/>
      <c r="DF23" s="67"/>
      <c r="DG23" s="67"/>
      <c r="DH23" s="67"/>
      <c r="DI23" s="67"/>
      <c r="DJ23" s="67"/>
      <c r="DK23" s="67"/>
      <c r="DL23" s="67"/>
      <c r="DM23" s="67"/>
      <c r="DN23" s="67"/>
      <c r="DO23" s="67"/>
      <c r="DP23" s="67"/>
      <c r="DQ23" s="67"/>
      <c r="DR23" s="67"/>
      <c r="DS23" s="67"/>
      <c r="DT23" s="67"/>
      <c r="DU23" s="67"/>
      <c r="DV23" s="67"/>
      <c r="DW23" s="67"/>
      <c r="DX23" s="67"/>
      <c r="DY23" s="67"/>
      <c r="DZ23" s="67"/>
      <c r="EA23" s="67"/>
      <c r="EB23" s="67"/>
      <c r="EC23" s="67"/>
      <c r="ED23" s="67"/>
      <c r="EE23" s="67"/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/>
      <c r="EW23" s="67"/>
      <c r="EX23" s="67"/>
      <c r="EY23" s="67"/>
      <c r="EZ23" s="67"/>
      <c r="FA23" s="67"/>
      <c r="FB23" s="67"/>
      <c r="FC23" s="67"/>
      <c r="FD23" s="67"/>
      <c r="FE23" s="67"/>
      <c r="FF23" s="67"/>
      <c r="FG23" s="67"/>
      <c r="FH23" s="67"/>
      <c r="FI23" s="67"/>
      <c r="FJ23" s="67"/>
      <c r="FK23" s="67"/>
      <c r="FL23" s="67"/>
      <c r="FM23" s="67"/>
      <c r="FN23" s="67"/>
      <c r="FO23" s="67"/>
      <c r="FP23" s="67"/>
      <c r="FQ23" s="67"/>
      <c r="FR23" s="67"/>
      <c r="FS23" s="67"/>
      <c r="FT23" s="67"/>
      <c r="FU23" s="67"/>
      <c r="FV23" s="67"/>
      <c r="FW23" s="67"/>
      <c r="FX23" s="67"/>
      <c r="FY23" s="67"/>
      <c r="FZ23" s="67"/>
      <c r="GA23" s="67"/>
      <c r="GB23" s="67"/>
      <c r="GC23" s="67"/>
      <c r="GD23" s="67"/>
      <c r="GE23" s="67"/>
      <c r="GF23" s="67"/>
      <c r="GG23" s="67"/>
      <c r="GH23" s="67"/>
      <c r="GI23" s="67"/>
      <c r="GJ23" s="67"/>
      <c r="GK23" s="67"/>
      <c r="GL23" s="67"/>
      <c r="GM23" s="67"/>
      <c r="GN23" s="67"/>
      <c r="GO23" s="67"/>
      <c r="GP23" s="67"/>
      <c r="GQ23" s="67"/>
      <c r="GR23" s="67"/>
      <c r="GS23" s="67"/>
      <c r="GT23" s="67"/>
      <c r="GU23" s="67"/>
      <c r="GV23" s="67"/>
      <c r="GW23" s="67"/>
      <c r="GX23" s="67"/>
      <c r="GY23" s="67"/>
      <c r="GZ23" s="67"/>
      <c r="HA23" s="67"/>
      <c r="HB23" s="67"/>
      <c r="HC23" s="67"/>
      <c r="HD23" s="67"/>
      <c r="HE23" s="67"/>
      <c r="HF23" s="67"/>
      <c r="HG23" s="67"/>
      <c r="HH23" s="67"/>
      <c r="HI23" s="67"/>
      <c r="HJ23" s="67"/>
      <c r="HK23" s="67"/>
      <c r="HL23" s="67"/>
      <c r="HM23" s="67"/>
      <c r="HN23" s="67"/>
      <c r="HO23" s="67"/>
      <c r="HP23" s="67"/>
      <c r="HQ23" s="67"/>
      <c r="HR23" s="67"/>
      <c r="HS23" s="67"/>
      <c r="HT23" s="67"/>
      <c r="HU23" s="67"/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</row>
    <row r="24" spans="1:244" s="68" customFormat="1" ht="25.5">
      <c r="A24" s="87" t="s">
        <v>862</v>
      </c>
      <c r="B24" s="131" t="s">
        <v>265</v>
      </c>
      <c r="C24" s="133" t="s">
        <v>267</v>
      </c>
      <c r="D24" s="217"/>
      <c r="E24" s="118"/>
      <c r="F24" s="118"/>
      <c r="G24" s="219"/>
      <c r="H24" s="219"/>
      <c r="I24" s="65">
        <f t="shared" si="0"/>
        <v>0</v>
      </c>
      <c r="J24" s="330">
        <f>'данные об организации'!$I$16</f>
        <v>0</v>
      </c>
      <c r="K24" s="331"/>
      <c r="L24" s="118">
        <f t="shared" si="1"/>
        <v>0</v>
      </c>
      <c r="M24" s="118">
        <f t="shared" si="2"/>
        <v>0</v>
      </c>
      <c r="N24" s="118">
        <f t="shared" si="3"/>
        <v>0</v>
      </c>
      <c r="O24" s="118">
        <f t="shared" si="4"/>
        <v>0</v>
      </c>
      <c r="P24" s="65">
        <f t="shared" si="6"/>
        <v>0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7"/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67"/>
      <c r="DX24" s="67"/>
      <c r="DY24" s="67"/>
      <c r="DZ24" s="67"/>
      <c r="EA24" s="67"/>
      <c r="EB24" s="67"/>
      <c r="EC24" s="67"/>
      <c r="ED24" s="67"/>
      <c r="EE24" s="67"/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/>
      <c r="EW24" s="67"/>
      <c r="EX24" s="67"/>
      <c r="EY24" s="67"/>
      <c r="EZ24" s="67"/>
      <c r="FA24" s="67"/>
      <c r="FB24" s="67"/>
      <c r="FC24" s="67"/>
      <c r="FD24" s="67"/>
      <c r="FE24" s="67"/>
      <c r="FF24" s="67"/>
      <c r="FG24" s="67"/>
      <c r="FH24" s="67"/>
      <c r="FI24" s="67"/>
      <c r="FJ24" s="67"/>
      <c r="FK24" s="67"/>
      <c r="FL24" s="67"/>
      <c r="FM24" s="67"/>
      <c r="FN24" s="67"/>
      <c r="FO24" s="67"/>
      <c r="FP24" s="67"/>
      <c r="FQ24" s="67"/>
      <c r="FR24" s="67"/>
      <c r="FS24" s="67"/>
      <c r="FT24" s="67"/>
      <c r="FU24" s="67"/>
      <c r="FV24" s="67"/>
      <c r="FW24" s="67"/>
      <c r="FX24" s="67"/>
      <c r="FY24" s="67"/>
      <c r="FZ24" s="67"/>
      <c r="GA24" s="67"/>
      <c r="GB24" s="67"/>
      <c r="GC24" s="67"/>
      <c r="GD24" s="67"/>
      <c r="GE24" s="67"/>
      <c r="GF24" s="67"/>
      <c r="GG24" s="67"/>
      <c r="GH24" s="67"/>
      <c r="GI24" s="67"/>
      <c r="GJ24" s="67"/>
      <c r="GK24" s="67"/>
      <c r="GL24" s="67"/>
      <c r="GM24" s="67"/>
      <c r="GN24" s="67"/>
      <c r="GO24" s="67"/>
      <c r="GP24" s="67"/>
      <c r="GQ24" s="67"/>
      <c r="GR24" s="67"/>
      <c r="GS24" s="67"/>
      <c r="GT24" s="67"/>
      <c r="GU24" s="67"/>
      <c r="GV24" s="67"/>
      <c r="GW24" s="67"/>
      <c r="GX24" s="67"/>
      <c r="GY24" s="67"/>
      <c r="GZ24" s="67"/>
      <c r="HA24" s="67"/>
      <c r="HB24" s="67"/>
      <c r="HC24" s="67"/>
      <c r="HD24" s="67"/>
      <c r="HE24" s="67"/>
      <c r="HF24" s="67"/>
      <c r="HG24" s="67"/>
      <c r="HH24" s="67"/>
      <c r="HI24" s="67"/>
      <c r="HJ24" s="67"/>
      <c r="HK24" s="67"/>
      <c r="HL24" s="67"/>
      <c r="HM24" s="67"/>
      <c r="HN24" s="67"/>
      <c r="HO24" s="67"/>
      <c r="HP24" s="67"/>
      <c r="HQ24" s="67"/>
      <c r="HR24" s="67"/>
      <c r="HS24" s="67"/>
      <c r="HT24" s="67"/>
      <c r="HU24" s="67"/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</row>
    <row r="25" spans="1:244" s="68" customFormat="1" ht="25.5">
      <c r="A25" s="87" t="s">
        <v>863</v>
      </c>
      <c r="B25" s="131" t="s">
        <v>265</v>
      </c>
      <c r="C25" s="133" t="s">
        <v>267</v>
      </c>
      <c r="D25" s="217"/>
      <c r="E25" s="118"/>
      <c r="F25" s="118"/>
      <c r="G25" s="219"/>
      <c r="H25" s="219"/>
      <c r="I25" s="65">
        <f t="shared" si="0"/>
        <v>0</v>
      </c>
      <c r="J25" s="330">
        <f>'данные об организации'!$I$16</f>
        <v>0</v>
      </c>
      <c r="K25" s="331"/>
      <c r="L25" s="118">
        <f t="shared" si="1"/>
        <v>0</v>
      </c>
      <c r="M25" s="118">
        <f t="shared" si="2"/>
        <v>0</v>
      </c>
      <c r="N25" s="118">
        <f t="shared" si="3"/>
        <v>0</v>
      </c>
      <c r="O25" s="118">
        <f t="shared" si="4"/>
        <v>0</v>
      </c>
      <c r="P25" s="65">
        <f t="shared" si="6"/>
        <v>0</v>
      </c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/>
      <c r="DU25" s="67"/>
      <c r="DV25" s="67"/>
      <c r="DW25" s="67"/>
      <c r="DX25" s="67"/>
      <c r="DY25" s="67"/>
      <c r="DZ25" s="67"/>
      <c r="EA25" s="67"/>
      <c r="EB25" s="67"/>
      <c r="EC25" s="67"/>
      <c r="ED25" s="67"/>
      <c r="EE25" s="67"/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/>
      <c r="FG25" s="67"/>
      <c r="FH25" s="67"/>
      <c r="FI25" s="67"/>
      <c r="FJ25" s="67"/>
      <c r="FK25" s="67"/>
      <c r="FL25" s="67"/>
      <c r="FM25" s="67"/>
      <c r="FN25" s="67"/>
      <c r="FO25" s="67"/>
      <c r="FP25" s="67"/>
      <c r="FQ25" s="67"/>
      <c r="FR25" s="67"/>
      <c r="FS25" s="67"/>
      <c r="FT25" s="67"/>
      <c r="FU25" s="67"/>
      <c r="FV25" s="67"/>
      <c r="FW25" s="67"/>
      <c r="FX25" s="67"/>
      <c r="FY25" s="67"/>
      <c r="FZ25" s="67"/>
      <c r="GA25" s="67"/>
      <c r="GB25" s="67"/>
      <c r="GC25" s="67"/>
      <c r="GD25" s="67"/>
      <c r="GE25" s="67"/>
      <c r="GF25" s="67"/>
      <c r="GG25" s="67"/>
      <c r="GH25" s="67"/>
      <c r="GI25" s="67"/>
      <c r="GJ25" s="67"/>
      <c r="GK25" s="67"/>
      <c r="GL25" s="67"/>
      <c r="GM25" s="67"/>
      <c r="GN25" s="67"/>
      <c r="GO25" s="67"/>
      <c r="GP25" s="67"/>
      <c r="GQ25" s="67"/>
      <c r="GR25" s="67"/>
      <c r="GS25" s="67"/>
      <c r="GT25" s="67"/>
      <c r="GU25" s="67"/>
      <c r="GV25" s="67"/>
      <c r="GW25" s="67"/>
      <c r="GX25" s="67"/>
      <c r="GY25" s="67"/>
      <c r="GZ25" s="67"/>
      <c r="HA25" s="67"/>
      <c r="HB25" s="67"/>
      <c r="HC25" s="67"/>
      <c r="HD25" s="67"/>
      <c r="HE25" s="67"/>
      <c r="HF25" s="67"/>
      <c r="HG25" s="67"/>
      <c r="HH25" s="67"/>
      <c r="HI25" s="67"/>
      <c r="HJ25" s="67"/>
      <c r="HK25" s="67"/>
      <c r="HL25" s="67"/>
      <c r="HM25" s="67"/>
      <c r="HN25" s="67"/>
      <c r="HO25" s="67"/>
      <c r="HP25" s="67"/>
      <c r="HQ25" s="67"/>
      <c r="HR25" s="67"/>
      <c r="HS25" s="67"/>
      <c r="HT25" s="67"/>
      <c r="HU25" s="67"/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</row>
    <row r="26" spans="1:244" s="68" customFormat="1" ht="15.75">
      <c r="A26" s="87" t="s">
        <v>864</v>
      </c>
      <c r="B26" s="131" t="s">
        <v>265</v>
      </c>
      <c r="C26" s="133" t="s">
        <v>881</v>
      </c>
      <c r="D26" s="217"/>
      <c r="E26" s="118"/>
      <c r="F26" s="118"/>
      <c r="G26" s="219"/>
      <c r="H26" s="219"/>
      <c r="I26" s="65">
        <f t="shared" si="0"/>
        <v>0</v>
      </c>
      <c r="J26" s="330">
        <f>'данные об организации'!$I$16</f>
        <v>0</v>
      </c>
      <c r="K26" s="331"/>
      <c r="L26" s="118">
        <f t="shared" si="1"/>
        <v>0</v>
      </c>
      <c r="M26" s="118">
        <f t="shared" si="2"/>
        <v>0</v>
      </c>
      <c r="N26" s="118">
        <f t="shared" si="3"/>
        <v>0</v>
      </c>
      <c r="O26" s="118">
        <f t="shared" si="4"/>
        <v>0</v>
      </c>
      <c r="P26" s="65">
        <f t="shared" si="6"/>
        <v>0</v>
      </c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  <c r="DT26" s="67"/>
      <c r="DU26" s="67"/>
      <c r="DV26" s="67"/>
      <c r="DW26" s="67"/>
      <c r="DX26" s="67"/>
      <c r="DY26" s="67"/>
      <c r="DZ26" s="67"/>
      <c r="EA26" s="67"/>
      <c r="EB26" s="67"/>
      <c r="EC26" s="67"/>
      <c r="ED26" s="67"/>
      <c r="EE26" s="67"/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/>
      <c r="FG26" s="67"/>
      <c r="FH26" s="67"/>
      <c r="FI26" s="67"/>
      <c r="FJ26" s="67"/>
      <c r="FK26" s="67"/>
      <c r="FL26" s="67"/>
      <c r="FM26" s="67"/>
      <c r="FN26" s="67"/>
      <c r="FO26" s="67"/>
      <c r="FP26" s="67"/>
      <c r="FQ26" s="67"/>
      <c r="FR26" s="67"/>
      <c r="FS26" s="67"/>
      <c r="FT26" s="67"/>
      <c r="FU26" s="67"/>
      <c r="FV26" s="67"/>
      <c r="FW26" s="67"/>
      <c r="FX26" s="67"/>
      <c r="FY26" s="67"/>
      <c r="FZ26" s="67"/>
      <c r="GA26" s="67"/>
      <c r="GB26" s="67"/>
      <c r="GC26" s="67"/>
      <c r="GD26" s="67"/>
      <c r="GE26" s="67"/>
      <c r="GF26" s="67"/>
      <c r="GG26" s="67"/>
      <c r="GH26" s="67"/>
      <c r="GI26" s="67"/>
      <c r="GJ26" s="67"/>
      <c r="GK26" s="67"/>
      <c r="GL26" s="67"/>
      <c r="GM26" s="67"/>
      <c r="GN26" s="67"/>
      <c r="GO26" s="67"/>
      <c r="GP26" s="67"/>
      <c r="GQ26" s="67"/>
      <c r="GR26" s="67"/>
      <c r="GS26" s="67"/>
      <c r="GT26" s="67"/>
      <c r="GU26" s="67"/>
      <c r="GV26" s="67"/>
      <c r="GW26" s="67"/>
      <c r="GX26" s="67"/>
      <c r="GY26" s="67"/>
      <c r="GZ26" s="67"/>
      <c r="HA26" s="67"/>
      <c r="HB26" s="67"/>
      <c r="HC26" s="67"/>
      <c r="HD26" s="67"/>
      <c r="HE26" s="67"/>
      <c r="HF26" s="67"/>
      <c r="HG26" s="67"/>
      <c r="HH26" s="67"/>
      <c r="HI26" s="67"/>
      <c r="HJ26" s="67"/>
      <c r="HK26" s="67"/>
      <c r="HL26" s="67"/>
      <c r="HM26" s="67"/>
      <c r="HN26" s="67"/>
      <c r="HO26" s="67"/>
      <c r="HP26" s="67"/>
      <c r="HQ26" s="67"/>
      <c r="HR26" s="67"/>
      <c r="HS26" s="67"/>
      <c r="HT26" s="67"/>
      <c r="HU26" s="67"/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</row>
    <row r="27" spans="1:244" s="68" customFormat="1" ht="25.5">
      <c r="A27" s="87" t="s">
        <v>865</v>
      </c>
      <c r="B27" s="131" t="s">
        <v>265</v>
      </c>
      <c r="C27" s="133" t="s">
        <v>267</v>
      </c>
      <c r="D27" s="217"/>
      <c r="E27" s="118"/>
      <c r="F27" s="118"/>
      <c r="G27" s="219"/>
      <c r="H27" s="219"/>
      <c r="I27" s="65">
        <f t="shared" si="0"/>
        <v>0</v>
      </c>
      <c r="J27" s="330">
        <f>'данные об организации'!$I$16</f>
        <v>0</v>
      </c>
      <c r="K27" s="331"/>
      <c r="L27" s="118">
        <f t="shared" si="1"/>
        <v>0</v>
      </c>
      <c r="M27" s="118">
        <f t="shared" si="2"/>
        <v>0</v>
      </c>
      <c r="N27" s="118">
        <f t="shared" si="3"/>
        <v>0</v>
      </c>
      <c r="O27" s="118">
        <f t="shared" si="4"/>
        <v>0</v>
      </c>
      <c r="P27" s="65">
        <f t="shared" si="6"/>
        <v>0</v>
      </c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67"/>
      <c r="DR27" s="67"/>
      <c r="DS27" s="67"/>
      <c r="DT27" s="67"/>
      <c r="DU27" s="67"/>
      <c r="DV27" s="67"/>
      <c r="DW27" s="67"/>
      <c r="DX27" s="67"/>
      <c r="DY27" s="67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/>
      <c r="FD27" s="67"/>
      <c r="FE27" s="67"/>
      <c r="FF27" s="67"/>
      <c r="FG27" s="67"/>
      <c r="FH27" s="67"/>
      <c r="FI27" s="67"/>
      <c r="FJ27" s="67"/>
      <c r="FK27" s="67"/>
      <c r="FL27" s="67"/>
      <c r="FM27" s="67"/>
      <c r="FN27" s="67"/>
      <c r="FO27" s="67"/>
      <c r="FP27" s="67"/>
      <c r="FQ27" s="67"/>
      <c r="FR27" s="67"/>
      <c r="FS27" s="67"/>
      <c r="FT27" s="67"/>
      <c r="FU27" s="67"/>
      <c r="FV27" s="67"/>
      <c r="FW27" s="67"/>
      <c r="FX27" s="67"/>
      <c r="FY27" s="67"/>
      <c r="FZ27" s="67"/>
      <c r="GA27" s="67"/>
      <c r="GB27" s="67"/>
      <c r="GC27" s="67"/>
      <c r="GD27" s="67"/>
      <c r="GE27" s="67"/>
      <c r="GF27" s="67"/>
      <c r="GG27" s="67"/>
      <c r="GH27" s="67"/>
      <c r="GI27" s="67"/>
      <c r="GJ27" s="67"/>
      <c r="GK27" s="67"/>
      <c r="GL27" s="67"/>
      <c r="GM27" s="67"/>
      <c r="GN27" s="67"/>
      <c r="GO27" s="67"/>
      <c r="GP27" s="67"/>
      <c r="GQ27" s="67"/>
      <c r="GR27" s="67"/>
      <c r="GS27" s="67"/>
      <c r="GT27" s="67"/>
      <c r="GU27" s="67"/>
      <c r="GV27" s="67"/>
      <c r="GW27" s="67"/>
      <c r="GX27" s="67"/>
      <c r="GY27" s="67"/>
      <c r="GZ27" s="67"/>
      <c r="HA27" s="67"/>
      <c r="HB27" s="67"/>
      <c r="HC27" s="67"/>
      <c r="HD27" s="67"/>
      <c r="HE27" s="67"/>
      <c r="HF27" s="67"/>
      <c r="HG27" s="67"/>
      <c r="HH27" s="67"/>
      <c r="HI27" s="67"/>
      <c r="HJ27" s="67"/>
      <c r="HK27" s="67"/>
      <c r="HL27" s="67"/>
      <c r="HM27" s="67"/>
      <c r="HN27" s="67"/>
      <c r="HO27" s="67"/>
      <c r="HP27" s="67"/>
      <c r="HQ27" s="67"/>
      <c r="HR27" s="67"/>
      <c r="HS27" s="67"/>
      <c r="HT27" s="67"/>
      <c r="HU27" s="67"/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</row>
    <row r="28" spans="1:244" s="68" customFormat="1" ht="15.75">
      <c r="A28" s="87" t="s">
        <v>866</v>
      </c>
      <c r="B28" s="131" t="s">
        <v>265</v>
      </c>
      <c r="C28" s="133" t="s">
        <v>266</v>
      </c>
      <c r="D28" s="217"/>
      <c r="E28" s="118"/>
      <c r="F28" s="118"/>
      <c r="G28" s="219"/>
      <c r="H28" s="219"/>
      <c r="I28" s="65">
        <f t="shared" si="0"/>
        <v>0</v>
      </c>
      <c r="J28" s="330">
        <f>'данные об организации'!$I$16</f>
        <v>0</v>
      </c>
      <c r="K28" s="331"/>
      <c r="L28" s="118">
        <f t="shared" si="1"/>
        <v>0</v>
      </c>
      <c r="M28" s="118">
        <f t="shared" si="2"/>
        <v>0</v>
      </c>
      <c r="N28" s="118">
        <f t="shared" si="3"/>
        <v>0</v>
      </c>
      <c r="O28" s="118">
        <f t="shared" si="4"/>
        <v>0</v>
      </c>
      <c r="P28" s="65">
        <f t="shared" si="6"/>
        <v>0</v>
      </c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/>
      <c r="CY28" s="67"/>
      <c r="CZ28" s="67"/>
      <c r="DA28" s="67"/>
      <c r="DB28" s="67"/>
      <c r="DC28" s="67"/>
      <c r="DD28" s="67"/>
      <c r="DE28" s="67"/>
      <c r="DF28" s="67"/>
      <c r="DG28" s="67"/>
      <c r="DH28" s="67"/>
      <c r="DI28" s="67"/>
      <c r="DJ28" s="67"/>
      <c r="DK28" s="67"/>
      <c r="DL28" s="67"/>
      <c r="DM28" s="67"/>
      <c r="DN28" s="67"/>
      <c r="DO28" s="67"/>
      <c r="DP28" s="67"/>
      <c r="DQ28" s="67"/>
      <c r="DR28" s="67"/>
      <c r="DS28" s="67"/>
      <c r="DT28" s="67"/>
      <c r="DU28" s="67"/>
      <c r="DV28" s="67"/>
      <c r="DW28" s="67"/>
      <c r="DX28" s="67"/>
      <c r="DY28" s="67"/>
      <c r="DZ28" s="67"/>
      <c r="EA28" s="67"/>
      <c r="EB28" s="67"/>
      <c r="EC28" s="67"/>
      <c r="ED28" s="67"/>
      <c r="EE28" s="67"/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67"/>
      <c r="FC28" s="67"/>
      <c r="FD28" s="67"/>
      <c r="FE28" s="67"/>
      <c r="FF28" s="67"/>
      <c r="FG28" s="67"/>
      <c r="FH28" s="67"/>
      <c r="FI28" s="67"/>
      <c r="FJ28" s="67"/>
      <c r="FK28" s="67"/>
      <c r="FL28" s="67"/>
      <c r="FM28" s="67"/>
      <c r="FN28" s="67"/>
      <c r="FO28" s="67"/>
      <c r="FP28" s="67"/>
      <c r="FQ28" s="67"/>
      <c r="FR28" s="67"/>
      <c r="FS28" s="67"/>
      <c r="FT28" s="67"/>
      <c r="FU28" s="67"/>
      <c r="FV28" s="67"/>
      <c r="FW28" s="67"/>
      <c r="FX28" s="67"/>
      <c r="FY28" s="67"/>
      <c r="FZ28" s="67"/>
      <c r="GA28" s="67"/>
      <c r="GB28" s="67"/>
      <c r="GC28" s="67"/>
      <c r="GD28" s="67"/>
      <c r="GE28" s="67"/>
      <c r="GF28" s="67"/>
      <c r="GG28" s="67"/>
      <c r="GH28" s="67"/>
      <c r="GI28" s="67"/>
      <c r="GJ28" s="67"/>
      <c r="GK28" s="67"/>
      <c r="GL28" s="67"/>
      <c r="GM28" s="67"/>
      <c r="GN28" s="67"/>
      <c r="GO28" s="67"/>
      <c r="GP28" s="67"/>
      <c r="GQ28" s="67"/>
      <c r="GR28" s="67"/>
      <c r="GS28" s="67"/>
      <c r="GT28" s="67"/>
      <c r="GU28" s="67"/>
      <c r="GV28" s="67"/>
      <c r="GW28" s="67"/>
      <c r="GX28" s="67"/>
      <c r="GY28" s="67"/>
      <c r="GZ28" s="67"/>
      <c r="HA28" s="67"/>
      <c r="HB28" s="67"/>
      <c r="HC28" s="67"/>
      <c r="HD28" s="67"/>
      <c r="HE28" s="67"/>
      <c r="HF28" s="67"/>
      <c r="HG28" s="67"/>
      <c r="HH28" s="67"/>
      <c r="HI28" s="67"/>
      <c r="HJ28" s="67"/>
      <c r="HK28" s="67"/>
      <c r="HL28" s="67"/>
      <c r="HM28" s="67"/>
      <c r="HN28" s="67"/>
      <c r="HO28" s="67"/>
      <c r="HP28" s="67"/>
      <c r="HQ28" s="67"/>
      <c r="HR28" s="67"/>
      <c r="HS28" s="67"/>
      <c r="HT28" s="67"/>
      <c r="HU28" s="67"/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</row>
    <row r="29" spans="1:244" s="68" customFormat="1" ht="15.75">
      <c r="A29" s="87" t="s">
        <v>867</v>
      </c>
      <c r="B29" s="131" t="s">
        <v>265</v>
      </c>
      <c r="C29" s="133" t="s">
        <v>882</v>
      </c>
      <c r="D29" s="217"/>
      <c r="E29" s="118"/>
      <c r="F29" s="118"/>
      <c r="G29" s="219"/>
      <c r="H29" s="219"/>
      <c r="I29" s="65">
        <f t="shared" si="0"/>
        <v>0</v>
      </c>
      <c r="J29" s="330">
        <f>'данные об организации'!$I$16</f>
        <v>0</v>
      </c>
      <c r="K29" s="331"/>
      <c r="L29" s="118">
        <f t="shared" si="1"/>
        <v>0</v>
      </c>
      <c r="M29" s="118">
        <f t="shared" si="2"/>
        <v>0</v>
      </c>
      <c r="N29" s="118">
        <f t="shared" si="3"/>
        <v>0</v>
      </c>
      <c r="O29" s="118">
        <f t="shared" si="4"/>
        <v>0</v>
      </c>
      <c r="P29" s="65">
        <f t="shared" si="6"/>
        <v>0</v>
      </c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/>
      <c r="CY29" s="67"/>
      <c r="CZ29" s="67"/>
      <c r="DA29" s="67"/>
      <c r="DB29" s="67"/>
      <c r="DC29" s="67"/>
      <c r="DD29" s="67"/>
      <c r="DE29" s="67"/>
      <c r="DF29" s="67"/>
      <c r="DG29" s="67"/>
      <c r="DH29" s="67"/>
      <c r="DI29" s="67"/>
      <c r="DJ29" s="67"/>
      <c r="DK29" s="67"/>
      <c r="DL29" s="67"/>
      <c r="DM29" s="67"/>
      <c r="DN29" s="67"/>
      <c r="DO29" s="67"/>
      <c r="DP29" s="67"/>
      <c r="DQ29" s="67"/>
      <c r="DR29" s="67"/>
      <c r="DS29" s="67"/>
      <c r="DT29" s="67"/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7"/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/>
      <c r="EW29" s="67"/>
      <c r="EX29" s="67"/>
      <c r="EY29" s="67"/>
      <c r="EZ29" s="67"/>
      <c r="FA29" s="67"/>
      <c r="FB29" s="67"/>
      <c r="FC29" s="67"/>
      <c r="FD29" s="67"/>
      <c r="FE29" s="67"/>
      <c r="FF29" s="67"/>
      <c r="FG29" s="67"/>
      <c r="FH29" s="67"/>
      <c r="FI29" s="67"/>
      <c r="FJ29" s="67"/>
      <c r="FK29" s="67"/>
      <c r="FL29" s="67"/>
      <c r="FM29" s="67"/>
      <c r="FN29" s="67"/>
      <c r="FO29" s="67"/>
      <c r="FP29" s="67"/>
      <c r="FQ29" s="67"/>
      <c r="FR29" s="67"/>
      <c r="FS29" s="67"/>
      <c r="FT29" s="67"/>
      <c r="FU29" s="67"/>
      <c r="FV29" s="67"/>
      <c r="FW29" s="67"/>
      <c r="FX29" s="67"/>
      <c r="FY29" s="67"/>
      <c r="FZ29" s="67"/>
      <c r="GA29" s="67"/>
      <c r="GB29" s="67"/>
      <c r="GC29" s="67"/>
      <c r="GD29" s="67"/>
      <c r="GE29" s="67"/>
      <c r="GF29" s="67"/>
      <c r="GG29" s="67"/>
      <c r="GH29" s="67"/>
      <c r="GI29" s="67"/>
      <c r="GJ29" s="67"/>
      <c r="GK29" s="67"/>
      <c r="GL29" s="67"/>
      <c r="GM29" s="67"/>
      <c r="GN29" s="67"/>
      <c r="GO29" s="67"/>
      <c r="GP29" s="67"/>
      <c r="GQ29" s="67"/>
      <c r="GR29" s="67"/>
      <c r="GS29" s="67"/>
      <c r="GT29" s="67"/>
      <c r="GU29" s="67"/>
      <c r="GV29" s="67"/>
      <c r="GW29" s="67"/>
      <c r="GX29" s="67"/>
      <c r="GY29" s="67"/>
      <c r="GZ29" s="67"/>
      <c r="HA29" s="67"/>
      <c r="HB29" s="67"/>
      <c r="HC29" s="67"/>
      <c r="HD29" s="67"/>
      <c r="HE29" s="67"/>
      <c r="HF29" s="67"/>
      <c r="HG29" s="67"/>
      <c r="HH29" s="67"/>
      <c r="HI29" s="67"/>
      <c r="HJ29" s="67"/>
      <c r="HK29" s="67"/>
      <c r="HL29" s="67"/>
      <c r="HM29" s="67"/>
      <c r="HN29" s="67"/>
      <c r="HO29" s="67"/>
      <c r="HP29" s="67"/>
      <c r="HQ29" s="67"/>
      <c r="HR29" s="67"/>
      <c r="HS29" s="67"/>
      <c r="HT29" s="67"/>
      <c r="HU29" s="67"/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</row>
    <row r="30" spans="1:244" s="68" customFormat="1" ht="25.5">
      <c r="A30" s="87" t="s">
        <v>868</v>
      </c>
      <c r="B30" s="131" t="s">
        <v>265</v>
      </c>
      <c r="C30" s="133" t="s">
        <v>883</v>
      </c>
      <c r="D30" s="217"/>
      <c r="E30" s="118"/>
      <c r="F30" s="118"/>
      <c r="G30" s="219"/>
      <c r="H30" s="219"/>
      <c r="I30" s="65">
        <f t="shared" si="0"/>
        <v>0</v>
      </c>
      <c r="J30" s="330">
        <f>'данные об организации'!$I$16</f>
        <v>0</v>
      </c>
      <c r="K30" s="331"/>
      <c r="L30" s="118">
        <f t="shared" si="1"/>
        <v>0</v>
      </c>
      <c r="M30" s="118">
        <f t="shared" si="2"/>
        <v>0</v>
      </c>
      <c r="N30" s="118">
        <f t="shared" si="3"/>
        <v>0</v>
      </c>
      <c r="O30" s="118">
        <f t="shared" si="4"/>
        <v>0</v>
      </c>
      <c r="P30" s="65">
        <f t="shared" si="6"/>
        <v>0</v>
      </c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F30" s="67"/>
      <c r="CG30" s="67"/>
      <c r="CH30" s="67"/>
      <c r="CI30" s="67"/>
      <c r="CJ30" s="67"/>
      <c r="CK30" s="67"/>
      <c r="CL30" s="67"/>
      <c r="CM30" s="67"/>
      <c r="CN30" s="67"/>
      <c r="CO30" s="67"/>
      <c r="CP30" s="67"/>
      <c r="CQ30" s="67"/>
      <c r="CR30" s="67"/>
      <c r="CS30" s="67"/>
      <c r="CT30" s="67"/>
      <c r="CU30" s="67"/>
      <c r="CV30" s="67"/>
      <c r="CW30" s="67"/>
      <c r="CX30" s="67"/>
      <c r="CY30" s="67"/>
      <c r="CZ30" s="67"/>
      <c r="DA30" s="67"/>
      <c r="DB30" s="67"/>
      <c r="DC30" s="67"/>
      <c r="DD30" s="67"/>
      <c r="DE30" s="67"/>
      <c r="DF30" s="67"/>
      <c r="DG30" s="67"/>
      <c r="DH30" s="67"/>
      <c r="DI30" s="67"/>
      <c r="DJ30" s="67"/>
      <c r="DK30" s="67"/>
      <c r="DL30" s="67"/>
      <c r="DM30" s="67"/>
      <c r="DN30" s="67"/>
      <c r="DO30" s="67"/>
      <c r="DP30" s="67"/>
      <c r="DQ30" s="67"/>
      <c r="DR30" s="67"/>
      <c r="DS30" s="67"/>
      <c r="DT30" s="67"/>
      <c r="DU30" s="67"/>
      <c r="DV30" s="67"/>
      <c r="DW30" s="67"/>
      <c r="DX30" s="67"/>
      <c r="DY30" s="67"/>
      <c r="DZ30" s="67"/>
      <c r="EA30" s="67"/>
      <c r="EB30" s="67"/>
      <c r="EC30" s="67"/>
      <c r="ED30" s="67"/>
      <c r="EE30" s="67"/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/>
      <c r="EW30" s="67"/>
      <c r="EX30" s="67"/>
      <c r="EY30" s="67"/>
      <c r="EZ30" s="67"/>
      <c r="FA30" s="67"/>
      <c r="FB30" s="67"/>
      <c r="FC30" s="67"/>
      <c r="FD30" s="67"/>
      <c r="FE30" s="67"/>
      <c r="FF30" s="67"/>
      <c r="FG30" s="67"/>
      <c r="FH30" s="67"/>
      <c r="FI30" s="67"/>
      <c r="FJ30" s="67"/>
      <c r="FK30" s="67"/>
      <c r="FL30" s="67"/>
      <c r="FM30" s="67"/>
      <c r="FN30" s="67"/>
      <c r="FO30" s="67"/>
      <c r="FP30" s="67"/>
      <c r="FQ30" s="67"/>
      <c r="FR30" s="67"/>
      <c r="FS30" s="67"/>
      <c r="FT30" s="67"/>
      <c r="FU30" s="67"/>
      <c r="FV30" s="67"/>
      <c r="FW30" s="67"/>
      <c r="FX30" s="67"/>
      <c r="FY30" s="67"/>
      <c r="FZ30" s="67"/>
      <c r="GA30" s="67"/>
      <c r="GB30" s="67"/>
      <c r="GC30" s="67"/>
      <c r="GD30" s="67"/>
      <c r="GE30" s="67"/>
      <c r="GF30" s="67"/>
      <c r="GG30" s="67"/>
      <c r="GH30" s="67"/>
      <c r="GI30" s="67"/>
      <c r="GJ30" s="67"/>
      <c r="GK30" s="67"/>
      <c r="GL30" s="67"/>
      <c r="GM30" s="67"/>
      <c r="GN30" s="67"/>
      <c r="GO30" s="67"/>
      <c r="GP30" s="67"/>
      <c r="GQ30" s="67"/>
      <c r="GR30" s="67"/>
      <c r="GS30" s="67"/>
      <c r="GT30" s="67"/>
      <c r="GU30" s="67"/>
      <c r="GV30" s="67"/>
      <c r="GW30" s="67"/>
      <c r="GX30" s="67"/>
      <c r="GY30" s="67"/>
      <c r="GZ30" s="67"/>
      <c r="HA30" s="67"/>
      <c r="HB30" s="67"/>
      <c r="HC30" s="67"/>
      <c r="HD30" s="67"/>
      <c r="HE30" s="67"/>
      <c r="HF30" s="67"/>
      <c r="HG30" s="67"/>
      <c r="HH30" s="67"/>
      <c r="HI30" s="67"/>
      <c r="HJ30" s="67"/>
      <c r="HK30" s="67"/>
      <c r="HL30" s="67"/>
      <c r="HM30" s="67"/>
      <c r="HN30" s="67"/>
      <c r="HO30" s="67"/>
      <c r="HP30" s="67"/>
      <c r="HQ30" s="67"/>
      <c r="HR30" s="67"/>
      <c r="HS30" s="67"/>
      <c r="HT30" s="67"/>
      <c r="HU30" s="67"/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</row>
    <row r="31" spans="1:244" s="68" customFormat="1" ht="15.75">
      <c r="A31" s="87" t="s">
        <v>869</v>
      </c>
      <c r="B31" s="131" t="s">
        <v>265</v>
      </c>
      <c r="C31" s="133" t="s">
        <v>266</v>
      </c>
      <c r="D31" s="217"/>
      <c r="E31" s="118"/>
      <c r="F31" s="118"/>
      <c r="G31" s="219"/>
      <c r="H31" s="219"/>
      <c r="I31" s="65">
        <f t="shared" si="0"/>
        <v>0</v>
      </c>
      <c r="J31" s="330">
        <f>'данные об организации'!$I$16</f>
        <v>0</v>
      </c>
      <c r="K31" s="331"/>
      <c r="L31" s="118">
        <f t="shared" si="1"/>
        <v>0</v>
      </c>
      <c r="M31" s="118">
        <f t="shared" si="2"/>
        <v>0</v>
      </c>
      <c r="N31" s="118">
        <f t="shared" si="3"/>
        <v>0</v>
      </c>
      <c r="O31" s="118">
        <f t="shared" si="4"/>
        <v>0</v>
      </c>
      <c r="P31" s="65">
        <f t="shared" si="6"/>
        <v>0</v>
      </c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67"/>
      <c r="CY31" s="67"/>
      <c r="CZ31" s="67"/>
      <c r="DA31" s="67"/>
      <c r="DB31" s="67"/>
      <c r="DC31" s="67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7"/>
      <c r="DO31" s="67"/>
      <c r="DP31" s="67"/>
      <c r="DQ31" s="67"/>
      <c r="DR31" s="67"/>
      <c r="DS31" s="67"/>
      <c r="DT31" s="67"/>
      <c r="DU31" s="67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/>
      <c r="EW31" s="67"/>
      <c r="EX31" s="67"/>
      <c r="EY31" s="67"/>
      <c r="EZ31" s="67"/>
      <c r="FA31" s="67"/>
      <c r="FB31" s="67"/>
      <c r="FC31" s="67"/>
      <c r="FD31" s="67"/>
      <c r="FE31" s="67"/>
      <c r="FF31" s="67"/>
      <c r="FG31" s="67"/>
      <c r="FH31" s="67"/>
      <c r="FI31" s="67"/>
      <c r="FJ31" s="67"/>
      <c r="FK31" s="67"/>
      <c r="FL31" s="67"/>
      <c r="FM31" s="67"/>
      <c r="FN31" s="67"/>
      <c r="FO31" s="67"/>
      <c r="FP31" s="67"/>
      <c r="FQ31" s="67"/>
      <c r="FR31" s="67"/>
      <c r="FS31" s="67"/>
      <c r="FT31" s="67"/>
      <c r="FU31" s="67"/>
      <c r="FV31" s="67"/>
      <c r="FW31" s="67"/>
      <c r="FX31" s="67"/>
      <c r="FY31" s="67"/>
      <c r="FZ31" s="67"/>
      <c r="GA31" s="67"/>
      <c r="GB31" s="67"/>
      <c r="GC31" s="67"/>
      <c r="GD31" s="67"/>
      <c r="GE31" s="67"/>
      <c r="GF31" s="67"/>
      <c r="GG31" s="67"/>
      <c r="GH31" s="67"/>
      <c r="GI31" s="67"/>
      <c r="GJ31" s="67"/>
      <c r="GK31" s="67"/>
      <c r="GL31" s="67"/>
      <c r="GM31" s="67"/>
      <c r="GN31" s="67"/>
      <c r="GO31" s="67"/>
      <c r="GP31" s="67"/>
      <c r="GQ31" s="67"/>
      <c r="GR31" s="67"/>
      <c r="GS31" s="67"/>
      <c r="GT31" s="67"/>
      <c r="GU31" s="67"/>
      <c r="GV31" s="67"/>
      <c r="GW31" s="67"/>
      <c r="GX31" s="67"/>
      <c r="GY31" s="67"/>
      <c r="GZ31" s="67"/>
      <c r="HA31" s="67"/>
      <c r="HB31" s="67"/>
      <c r="HC31" s="67"/>
      <c r="HD31" s="67"/>
      <c r="HE31" s="67"/>
      <c r="HF31" s="67"/>
      <c r="HG31" s="67"/>
      <c r="HH31" s="67"/>
      <c r="HI31" s="67"/>
      <c r="HJ31" s="67"/>
      <c r="HK31" s="67"/>
      <c r="HL31" s="67"/>
      <c r="HM31" s="67"/>
      <c r="HN31" s="67"/>
      <c r="HO31" s="67"/>
      <c r="HP31" s="67"/>
      <c r="HQ31" s="67"/>
      <c r="HR31" s="67"/>
      <c r="HS31" s="67"/>
      <c r="HT31" s="67"/>
      <c r="HU31" s="67"/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</row>
    <row r="32" spans="1:244" s="68" customFormat="1" ht="15.75">
      <c r="A32" s="87" t="s">
        <v>870</v>
      </c>
      <c r="B32" s="131" t="s">
        <v>265</v>
      </c>
      <c r="C32" s="132" t="s">
        <v>882</v>
      </c>
      <c r="D32" s="217"/>
      <c r="E32" s="118"/>
      <c r="F32" s="118"/>
      <c r="G32" s="219"/>
      <c r="H32" s="219"/>
      <c r="I32" s="65">
        <f t="shared" si="0"/>
        <v>0</v>
      </c>
      <c r="J32" s="330">
        <f>'данные об организации'!$I$16</f>
        <v>0</v>
      </c>
      <c r="K32" s="331"/>
      <c r="L32" s="118">
        <f t="shared" si="1"/>
        <v>0</v>
      </c>
      <c r="M32" s="118">
        <f t="shared" si="2"/>
        <v>0</v>
      </c>
      <c r="N32" s="118">
        <f t="shared" si="3"/>
        <v>0</v>
      </c>
      <c r="O32" s="118">
        <f t="shared" si="4"/>
        <v>0</v>
      </c>
      <c r="P32" s="65">
        <f t="shared" si="5"/>
        <v>0</v>
      </c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  <c r="CB32" s="67"/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67"/>
      <c r="CY32" s="67"/>
      <c r="CZ32" s="67"/>
      <c r="DA32" s="67"/>
      <c r="DB32" s="67"/>
      <c r="DC32" s="67"/>
      <c r="DD32" s="67"/>
      <c r="DE32" s="67"/>
      <c r="DF32" s="67"/>
      <c r="DG32" s="67"/>
      <c r="DH32" s="67"/>
      <c r="DI32" s="67"/>
      <c r="DJ32" s="67"/>
      <c r="DK32" s="67"/>
      <c r="DL32" s="67"/>
      <c r="DM32" s="67"/>
      <c r="DN32" s="67"/>
      <c r="DO32" s="67"/>
      <c r="DP32" s="67"/>
      <c r="DQ32" s="67"/>
      <c r="DR32" s="67"/>
      <c r="DS32" s="67"/>
      <c r="DT32" s="67"/>
      <c r="DU32" s="67"/>
      <c r="DV32" s="67"/>
      <c r="DW32" s="67"/>
      <c r="DX32" s="67"/>
      <c r="DY32" s="67"/>
      <c r="DZ32" s="67"/>
      <c r="EA32" s="67"/>
      <c r="EB32" s="67"/>
      <c r="EC32" s="67"/>
      <c r="ED32" s="67"/>
      <c r="EE32" s="67"/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/>
      <c r="EW32" s="67"/>
      <c r="EX32" s="67"/>
      <c r="EY32" s="67"/>
      <c r="EZ32" s="67"/>
      <c r="FA32" s="67"/>
      <c r="FB32" s="67"/>
      <c r="FC32" s="67"/>
      <c r="FD32" s="67"/>
      <c r="FE32" s="67"/>
      <c r="FF32" s="67"/>
      <c r="FG32" s="67"/>
      <c r="FH32" s="67"/>
      <c r="FI32" s="67"/>
      <c r="FJ32" s="67"/>
      <c r="FK32" s="67"/>
      <c r="FL32" s="67"/>
      <c r="FM32" s="67"/>
      <c r="FN32" s="67"/>
      <c r="FO32" s="67"/>
      <c r="FP32" s="67"/>
      <c r="FQ32" s="67"/>
      <c r="FR32" s="67"/>
      <c r="FS32" s="67"/>
      <c r="FT32" s="67"/>
      <c r="FU32" s="67"/>
      <c r="FV32" s="67"/>
      <c r="FW32" s="67"/>
      <c r="FX32" s="67"/>
      <c r="FY32" s="67"/>
      <c r="FZ32" s="67"/>
      <c r="GA32" s="67"/>
      <c r="GB32" s="67"/>
      <c r="GC32" s="67"/>
      <c r="GD32" s="67"/>
      <c r="GE32" s="67"/>
      <c r="GF32" s="67"/>
      <c r="GG32" s="67"/>
      <c r="GH32" s="67"/>
      <c r="GI32" s="67"/>
      <c r="GJ32" s="67"/>
      <c r="GK32" s="67"/>
      <c r="GL32" s="67"/>
      <c r="GM32" s="67"/>
      <c r="GN32" s="67"/>
      <c r="GO32" s="67"/>
      <c r="GP32" s="67"/>
      <c r="GQ32" s="67"/>
      <c r="GR32" s="67"/>
      <c r="GS32" s="67"/>
      <c r="GT32" s="67"/>
      <c r="GU32" s="67"/>
      <c r="GV32" s="67"/>
      <c r="GW32" s="67"/>
      <c r="GX32" s="67"/>
      <c r="GY32" s="67"/>
      <c r="GZ32" s="67"/>
      <c r="HA32" s="67"/>
      <c r="HB32" s="67"/>
      <c r="HC32" s="67"/>
      <c r="HD32" s="67"/>
      <c r="HE32" s="67"/>
      <c r="HF32" s="67"/>
      <c r="HG32" s="67"/>
      <c r="HH32" s="67"/>
      <c r="HI32" s="67"/>
      <c r="HJ32" s="67"/>
      <c r="HK32" s="67"/>
      <c r="HL32" s="67"/>
      <c r="HM32" s="67"/>
      <c r="HN32" s="67"/>
      <c r="HO32" s="67"/>
      <c r="HP32" s="67"/>
      <c r="HQ32" s="67"/>
      <c r="HR32" s="67"/>
      <c r="HS32" s="67"/>
      <c r="HT32" s="67"/>
      <c r="HU32" s="67"/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</row>
    <row r="33" spans="1:244" s="68" customFormat="1" ht="26.25">
      <c r="A33" s="87" t="s">
        <v>871</v>
      </c>
      <c r="B33" s="131" t="s">
        <v>265</v>
      </c>
      <c r="C33" s="132" t="s">
        <v>883</v>
      </c>
      <c r="D33" s="217"/>
      <c r="E33" s="118"/>
      <c r="F33" s="118"/>
      <c r="G33" s="219"/>
      <c r="H33" s="219"/>
      <c r="I33" s="65">
        <f t="shared" si="0"/>
        <v>0</v>
      </c>
      <c r="J33" s="330">
        <f>'данные об организации'!$I$16</f>
        <v>0</v>
      </c>
      <c r="K33" s="331"/>
      <c r="L33" s="118">
        <f t="shared" si="1"/>
        <v>0</v>
      </c>
      <c r="M33" s="118">
        <f t="shared" si="2"/>
        <v>0</v>
      </c>
      <c r="N33" s="118">
        <f t="shared" si="3"/>
        <v>0</v>
      </c>
      <c r="O33" s="118">
        <f t="shared" si="4"/>
        <v>0</v>
      </c>
      <c r="P33" s="65">
        <f t="shared" si="5"/>
        <v>0</v>
      </c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67"/>
      <c r="CY33" s="67"/>
      <c r="CZ33" s="67"/>
      <c r="DA33" s="67"/>
      <c r="DB33" s="67"/>
      <c r="DC33" s="67"/>
      <c r="DD33" s="67"/>
      <c r="DE33" s="67"/>
      <c r="DF33" s="67"/>
      <c r="DG33" s="67"/>
      <c r="DH33" s="67"/>
      <c r="DI33" s="67"/>
      <c r="DJ33" s="67"/>
      <c r="DK33" s="67"/>
      <c r="DL33" s="67"/>
      <c r="DM33" s="67"/>
      <c r="DN33" s="67"/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67"/>
      <c r="FD33" s="67"/>
      <c r="FE33" s="67"/>
      <c r="FF33" s="67"/>
      <c r="FG33" s="67"/>
      <c r="FH33" s="67"/>
      <c r="FI33" s="67"/>
      <c r="FJ33" s="67"/>
      <c r="FK33" s="67"/>
      <c r="FL33" s="67"/>
      <c r="FM33" s="67"/>
      <c r="FN33" s="67"/>
      <c r="FO33" s="67"/>
      <c r="FP33" s="67"/>
      <c r="FQ33" s="67"/>
      <c r="FR33" s="67"/>
      <c r="FS33" s="67"/>
      <c r="FT33" s="67"/>
      <c r="FU33" s="67"/>
      <c r="FV33" s="67"/>
      <c r="FW33" s="67"/>
      <c r="FX33" s="67"/>
      <c r="FY33" s="67"/>
      <c r="FZ33" s="67"/>
      <c r="GA33" s="67"/>
      <c r="GB33" s="67"/>
      <c r="GC33" s="67"/>
      <c r="GD33" s="67"/>
      <c r="GE33" s="67"/>
      <c r="GF33" s="67"/>
      <c r="GG33" s="67"/>
      <c r="GH33" s="67"/>
      <c r="GI33" s="67"/>
      <c r="GJ33" s="67"/>
      <c r="GK33" s="67"/>
      <c r="GL33" s="67"/>
      <c r="GM33" s="67"/>
      <c r="GN33" s="67"/>
      <c r="GO33" s="67"/>
      <c r="GP33" s="67"/>
      <c r="GQ33" s="67"/>
      <c r="GR33" s="67"/>
      <c r="GS33" s="67"/>
      <c r="GT33" s="67"/>
      <c r="GU33" s="67"/>
      <c r="GV33" s="67"/>
      <c r="GW33" s="67"/>
      <c r="GX33" s="67"/>
      <c r="GY33" s="67"/>
      <c r="GZ33" s="67"/>
      <c r="HA33" s="67"/>
      <c r="HB33" s="67"/>
      <c r="HC33" s="67"/>
      <c r="HD33" s="67"/>
      <c r="HE33" s="67"/>
      <c r="HF33" s="67"/>
      <c r="HG33" s="67"/>
      <c r="HH33" s="67"/>
      <c r="HI33" s="67"/>
      <c r="HJ33" s="67"/>
      <c r="HK33" s="67"/>
      <c r="HL33" s="67"/>
      <c r="HM33" s="67"/>
      <c r="HN33" s="67"/>
      <c r="HO33" s="67"/>
      <c r="HP33" s="67"/>
      <c r="HQ33" s="67"/>
      <c r="HR33" s="67"/>
      <c r="HS33" s="67"/>
      <c r="HT33" s="67"/>
      <c r="HU33" s="67"/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</row>
    <row r="34" spans="1:244" s="68" customFormat="1" ht="15.75">
      <c r="A34" s="87" t="s">
        <v>872</v>
      </c>
      <c r="B34" s="131" t="s">
        <v>265</v>
      </c>
      <c r="C34" s="132" t="s">
        <v>266</v>
      </c>
      <c r="D34" s="217"/>
      <c r="E34" s="118"/>
      <c r="F34" s="118"/>
      <c r="G34" s="219"/>
      <c r="H34" s="219"/>
      <c r="I34" s="65">
        <f t="shared" si="0"/>
        <v>0</v>
      </c>
      <c r="J34" s="330">
        <f>'данные об организации'!$I$16</f>
        <v>0</v>
      </c>
      <c r="K34" s="331"/>
      <c r="L34" s="118">
        <f t="shared" si="1"/>
        <v>0</v>
      </c>
      <c r="M34" s="118">
        <f t="shared" si="2"/>
        <v>0</v>
      </c>
      <c r="N34" s="118">
        <f t="shared" si="3"/>
        <v>0</v>
      </c>
      <c r="O34" s="118">
        <f t="shared" si="4"/>
        <v>0</v>
      </c>
      <c r="P34" s="65">
        <f t="shared" si="5"/>
        <v>0</v>
      </c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  <c r="CQ34" s="67"/>
      <c r="CR34" s="67"/>
      <c r="CS34" s="67"/>
      <c r="CT34" s="67"/>
      <c r="CU34" s="67"/>
      <c r="CV34" s="67"/>
      <c r="CW34" s="67"/>
      <c r="CX34" s="67"/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7"/>
      <c r="DO34" s="67"/>
      <c r="DP34" s="67"/>
      <c r="DQ34" s="67"/>
      <c r="DR34" s="67"/>
      <c r="DS34" s="67"/>
      <c r="DT34" s="67"/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7"/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67"/>
      <c r="FD34" s="67"/>
      <c r="FE34" s="67"/>
      <c r="FF34" s="67"/>
      <c r="FG34" s="67"/>
      <c r="FH34" s="67"/>
      <c r="FI34" s="67"/>
      <c r="FJ34" s="67"/>
      <c r="FK34" s="67"/>
      <c r="FL34" s="67"/>
      <c r="FM34" s="67"/>
      <c r="FN34" s="67"/>
      <c r="FO34" s="67"/>
      <c r="FP34" s="67"/>
      <c r="FQ34" s="67"/>
      <c r="FR34" s="67"/>
      <c r="FS34" s="67"/>
      <c r="FT34" s="67"/>
      <c r="FU34" s="67"/>
      <c r="FV34" s="67"/>
      <c r="FW34" s="67"/>
      <c r="FX34" s="67"/>
      <c r="FY34" s="67"/>
      <c r="FZ34" s="67"/>
      <c r="GA34" s="67"/>
      <c r="GB34" s="67"/>
      <c r="GC34" s="67"/>
      <c r="GD34" s="67"/>
      <c r="GE34" s="67"/>
      <c r="GF34" s="67"/>
      <c r="GG34" s="67"/>
      <c r="GH34" s="67"/>
      <c r="GI34" s="67"/>
      <c r="GJ34" s="67"/>
      <c r="GK34" s="67"/>
      <c r="GL34" s="67"/>
      <c r="GM34" s="67"/>
      <c r="GN34" s="67"/>
      <c r="GO34" s="67"/>
      <c r="GP34" s="67"/>
      <c r="GQ34" s="67"/>
      <c r="GR34" s="67"/>
      <c r="GS34" s="67"/>
      <c r="GT34" s="67"/>
      <c r="GU34" s="67"/>
      <c r="GV34" s="67"/>
      <c r="GW34" s="67"/>
      <c r="GX34" s="67"/>
      <c r="GY34" s="67"/>
      <c r="GZ34" s="67"/>
      <c r="HA34" s="67"/>
      <c r="HB34" s="67"/>
      <c r="HC34" s="67"/>
      <c r="HD34" s="67"/>
      <c r="HE34" s="67"/>
      <c r="HF34" s="67"/>
      <c r="HG34" s="67"/>
      <c r="HH34" s="67"/>
      <c r="HI34" s="67"/>
      <c r="HJ34" s="67"/>
      <c r="HK34" s="67"/>
      <c r="HL34" s="67"/>
      <c r="HM34" s="67"/>
      <c r="HN34" s="67"/>
      <c r="HO34" s="67"/>
      <c r="HP34" s="67"/>
      <c r="HQ34" s="67"/>
      <c r="HR34" s="67"/>
      <c r="HS34" s="67"/>
      <c r="HT34" s="67"/>
      <c r="HU34" s="67"/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</row>
    <row r="35" spans="1:244" s="66" customFormat="1" ht="15.75">
      <c r="A35" s="88" t="s">
        <v>873</v>
      </c>
      <c r="B35" s="135" t="s">
        <v>265</v>
      </c>
      <c r="C35" s="132" t="s">
        <v>882</v>
      </c>
      <c r="D35" s="217"/>
      <c r="E35" s="118"/>
      <c r="F35" s="118"/>
      <c r="G35" s="219"/>
      <c r="H35" s="219"/>
      <c r="I35" s="65">
        <f t="shared" si="0"/>
        <v>0</v>
      </c>
      <c r="J35" s="330">
        <f>'данные об организации'!$I$16</f>
        <v>0</v>
      </c>
      <c r="K35" s="331"/>
      <c r="L35" s="118">
        <f t="shared" si="1"/>
        <v>0</v>
      </c>
      <c r="M35" s="118">
        <f t="shared" si="2"/>
        <v>0</v>
      </c>
      <c r="N35" s="118">
        <f t="shared" si="3"/>
        <v>0</v>
      </c>
      <c r="O35" s="118">
        <f t="shared" si="4"/>
        <v>0</v>
      </c>
      <c r="P35" s="65">
        <f t="shared" si="5"/>
        <v>0</v>
      </c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</row>
    <row r="36" spans="1:244" s="66" customFormat="1" ht="26.25">
      <c r="A36" s="88" t="s">
        <v>874</v>
      </c>
      <c r="B36" s="135" t="s">
        <v>265</v>
      </c>
      <c r="C36" s="132" t="s">
        <v>883</v>
      </c>
      <c r="D36" s="217"/>
      <c r="E36" s="118"/>
      <c r="F36" s="118"/>
      <c r="G36" s="219"/>
      <c r="H36" s="219"/>
      <c r="I36" s="65">
        <f t="shared" si="0"/>
        <v>0</v>
      </c>
      <c r="J36" s="330">
        <f>'данные об организации'!$I$16</f>
        <v>0</v>
      </c>
      <c r="K36" s="331"/>
      <c r="L36" s="118">
        <f t="shared" si="1"/>
        <v>0</v>
      </c>
      <c r="M36" s="118">
        <f t="shared" si="2"/>
        <v>0</v>
      </c>
      <c r="N36" s="118">
        <f t="shared" si="3"/>
        <v>0</v>
      </c>
      <c r="O36" s="118">
        <f t="shared" si="4"/>
        <v>0</v>
      </c>
      <c r="P36" s="65">
        <f t="shared" si="5"/>
        <v>0</v>
      </c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</row>
    <row r="37" spans="1:244" s="66" customFormat="1" ht="15.75">
      <c r="A37" s="88" t="s">
        <v>875</v>
      </c>
      <c r="B37" s="135"/>
      <c r="C37" s="134"/>
      <c r="D37" s="217"/>
      <c r="E37" s="118"/>
      <c r="F37" s="118"/>
      <c r="G37" s="219"/>
      <c r="H37" s="219"/>
      <c r="I37" s="65">
        <f t="shared" si="0"/>
        <v>0</v>
      </c>
      <c r="J37" s="330">
        <f>'данные об организации'!$I$16</f>
        <v>0</v>
      </c>
      <c r="K37" s="331"/>
      <c r="L37" s="118">
        <f t="shared" si="1"/>
        <v>0</v>
      </c>
      <c r="M37" s="118">
        <f t="shared" si="2"/>
        <v>0</v>
      </c>
      <c r="N37" s="118">
        <f t="shared" si="3"/>
        <v>0</v>
      </c>
      <c r="O37" s="118">
        <f t="shared" si="4"/>
        <v>0</v>
      </c>
      <c r="P37" s="65">
        <f t="shared" si="5"/>
        <v>0</v>
      </c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</row>
    <row r="38" spans="1:244" s="58" customFormat="1">
      <c r="A38" s="69"/>
      <c r="B38" s="69" t="s">
        <v>300</v>
      </c>
      <c r="C38" s="70"/>
      <c r="D38" s="71" t="s">
        <v>21</v>
      </c>
      <c r="E38" s="71" t="s">
        <v>21</v>
      </c>
      <c r="F38" s="71" t="s">
        <v>21</v>
      </c>
      <c r="G38" s="220"/>
      <c r="H38" s="220"/>
      <c r="I38" s="71" t="s">
        <v>21</v>
      </c>
      <c r="J38" s="119" t="s">
        <v>840</v>
      </c>
      <c r="K38" s="223"/>
      <c r="L38" s="71" t="s">
        <v>21</v>
      </c>
      <c r="M38" s="71" t="s">
        <v>21</v>
      </c>
      <c r="N38" s="71" t="s">
        <v>21</v>
      </c>
      <c r="O38" s="71" t="s">
        <v>21</v>
      </c>
      <c r="P38" s="224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</row>
    <row r="39" spans="1:244" s="64" customFormat="1" ht="15.75">
      <c r="A39" s="61"/>
      <c r="B39" s="72" t="s">
        <v>270</v>
      </c>
      <c r="C39" s="72"/>
      <c r="D39" s="73"/>
      <c r="E39" s="74">
        <f>SUM(E12:E37)</f>
        <v>0</v>
      </c>
      <c r="F39" s="74">
        <f>SUM(F12:F37)</f>
        <v>0</v>
      </c>
      <c r="G39" s="74">
        <f t="shared" ref="G39:H39" si="7">SUM(G12:G37)</f>
        <v>0</v>
      </c>
      <c r="H39" s="74">
        <f t="shared" si="7"/>
        <v>0</v>
      </c>
      <c r="I39" s="74">
        <f t="shared" si="0"/>
        <v>0</v>
      </c>
      <c r="J39" s="119">
        <f>I39-SUM('полезный отпуск'!F14:F19)</f>
        <v>0</v>
      </c>
      <c r="K39" s="223"/>
      <c r="L39" s="65">
        <f t="shared" ref="L39:O39" si="8">SUM(L12:L37)</f>
        <v>0</v>
      </c>
      <c r="M39" s="65">
        <f t="shared" si="8"/>
        <v>0</v>
      </c>
      <c r="N39" s="65">
        <f t="shared" si="8"/>
        <v>0</v>
      </c>
      <c r="O39" s="65">
        <f t="shared" si="8"/>
        <v>0</v>
      </c>
      <c r="P39" s="75">
        <f>SUM(P12:P38)</f>
        <v>0</v>
      </c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63"/>
      <c r="CA39" s="63"/>
      <c r="CB39" s="63"/>
      <c r="CC39" s="63"/>
      <c r="CD39" s="63"/>
      <c r="CE39" s="63"/>
      <c r="CF39" s="63"/>
      <c r="CG39" s="63"/>
      <c r="CH39" s="63"/>
      <c r="CI39" s="63"/>
      <c r="CJ39" s="63"/>
      <c r="CK39" s="63"/>
      <c r="CL39" s="63"/>
      <c r="CM39" s="63"/>
      <c r="CN39" s="63"/>
      <c r="CO39" s="63"/>
      <c r="CP39" s="63"/>
      <c r="CQ39" s="63"/>
      <c r="CR39" s="63"/>
      <c r="CS39" s="63"/>
      <c r="CT39" s="63"/>
      <c r="CU39" s="63"/>
      <c r="CV39" s="63"/>
      <c r="CW39" s="63"/>
      <c r="CX39" s="63"/>
      <c r="CY39" s="63"/>
      <c r="CZ39" s="63"/>
      <c r="DA39" s="63"/>
      <c r="DB39" s="63"/>
      <c r="DC39" s="63"/>
      <c r="DD39" s="63"/>
      <c r="DE39" s="63"/>
      <c r="DF39" s="63"/>
      <c r="DG39" s="63"/>
      <c r="DH39" s="63"/>
      <c r="DI39" s="63"/>
      <c r="DJ39" s="63"/>
      <c r="DK39" s="63"/>
      <c r="DL39" s="63"/>
      <c r="DM39" s="63"/>
      <c r="DN39" s="63"/>
      <c r="DO39" s="63"/>
      <c r="DP39" s="63"/>
      <c r="DQ39" s="63"/>
      <c r="DR39" s="63"/>
      <c r="DS39" s="63"/>
      <c r="DT39" s="63"/>
      <c r="DU39" s="63"/>
      <c r="DV39" s="63"/>
      <c r="DW39" s="63"/>
      <c r="DX39" s="63"/>
      <c r="DY39" s="63"/>
      <c r="DZ39" s="63"/>
      <c r="EA39" s="63"/>
      <c r="EB39" s="63"/>
      <c r="EC39" s="63"/>
      <c r="ED39" s="63"/>
      <c r="EE39" s="63"/>
      <c r="EF39" s="63"/>
      <c r="EG39" s="63"/>
      <c r="EH39" s="63"/>
      <c r="EI39" s="63"/>
      <c r="EJ39" s="63"/>
      <c r="EK39" s="63"/>
      <c r="EL39" s="63"/>
      <c r="EM39" s="63"/>
      <c r="EN39" s="63"/>
      <c r="EO39" s="63"/>
      <c r="EP39" s="63"/>
      <c r="EQ39" s="63"/>
      <c r="ER39" s="63"/>
      <c r="ES39" s="63"/>
      <c r="ET39" s="63"/>
      <c r="EU39" s="63"/>
      <c r="EV39" s="63"/>
      <c r="EW39" s="63"/>
      <c r="EX39" s="63"/>
      <c r="EY39" s="63"/>
      <c r="EZ39" s="63"/>
      <c r="FA39" s="63"/>
      <c r="FB39" s="63"/>
      <c r="FC39" s="63"/>
      <c r="FD39" s="63"/>
      <c r="FE39" s="63"/>
      <c r="FF39" s="63"/>
      <c r="FG39" s="63"/>
      <c r="FH39" s="63"/>
      <c r="FI39" s="63"/>
      <c r="FJ39" s="63"/>
      <c r="FK39" s="63"/>
      <c r="FL39" s="63"/>
      <c r="FM39" s="63"/>
      <c r="FN39" s="63"/>
      <c r="FO39" s="63"/>
      <c r="FP39" s="63"/>
      <c r="FQ39" s="63"/>
      <c r="FR39" s="63"/>
      <c r="FS39" s="63"/>
      <c r="FT39" s="63"/>
      <c r="FU39" s="63"/>
      <c r="FV39" s="63"/>
      <c r="FW39" s="63"/>
      <c r="FX39" s="63"/>
      <c r="FY39" s="63"/>
      <c r="FZ39" s="63"/>
      <c r="GA39" s="63"/>
      <c r="GB39" s="63"/>
      <c r="GC39" s="63"/>
      <c r="GD39" s="63"/>
      <c r="GE39" s="63"/>
      <c r="GF39" s="63"/>
      <c r="GG39" s="63"/>
      <c r="GH39" s="63"/>
      <c r="GI39" s="63"/>
      <c r="GJ39" s="63"/>
      <c r="GK39" s="63"/>
      <c r="GL39" s="63"/>
      <c r="GM39" s="63"/>
      <c r="GN39" s="63"/>
      <c r="GO39" s="63"/>
      <c r="GP39" s="63"/>
      <c r="GQ39" s="63"/>
      <c r="GR39" s="63"/>
      <c r="GS39" s="63"/>
      <c r="GT39" s="63"/>
      <c r="GU39" s="63"/>
      <c r="GV39" s="63"/>
      <c r="GW39" s="63"/>
      <c r="GX39" s="63"/>
      <c r="GY39" s="63"/>
      <c r="GZ39" s="63"/>
      <c r="HA39" s="63"/>
      <c r="HB39" s="63"/>
      <c r="HC39" s="63"/>
      <c r="HD39" s="63"/>
      <c r="HE39" s="63"/>
      <c r="HF39" s="63"/>
      <c r="HG39" s="63"/>
      <c r="HH39" s="63"/>
      <c r="HI39" s="63"/>
      <c r="HJ39" s="63"/>
      <c r="HK39" s="63"/>
      <c r="HL39" s="63"/>
      <c r="HM39" s="63"/>
      <c r="HN39" s="63"/>
      <c r="HO39" s="63"/>
      <c r="HP39" s="63"/>
      <c r="HQ39" s="63"/>
      <c r="HR39" s="63"/>
      <c r="HS39" s="63"/>
      <c r="HT39" s="63"/>
      <c r="HU39" s="63"/>
      <c r="HV39" s="63"/>
      <c r="HW39" s="63"/>
      <c r="HX39" s="63"/>
      <c r="HY39" s="63"/>
      <c r="HZ39" s="63"/>
      <c r="IA39" s="63"/>
      <c r="IB39" s="63"/>
      <c r="IC39" s="63"/>
      <c r="ID39" s="63"/>
      <c r="IE39" s="63"/>
      <c r="IF39" s="63"/>
      <c r="IG39" s="63"/>
      <c r="IH39" s="63"/>
      <c r="II39" s="63"/>
      <c r="IJ39" s="63"/>
    </row>
    <row r="40" spans="1:244" s="64" customFormat="1" ht="15.75">
      <c r="A40" s="61" t="s">
        <v>2</v>
      </c>
      <c r="B40" s="72" t="s">
        <v>271</v>
      </c>
      <c r="C40" s="72"/>
      <c r="D40" s="73"/>
      <c r="E40" s="118"/>
      <c r="F40" s="118"/>
      <c r="G40" s="219"/>
      <c r="H40" s="219"/>
      <c r="I40" s="65">
        <f t="shared" si="0"/>
        <v>0</v>
      </c>
      <c r="J40" s="119">
        <f>I40-SUM('полезный отпуск'!E14:E19)</f>
        <v>0</v>
      </c>
      <c r="K40" s="331"/>
      <c r="L40" s="118">
        <f>E40*(J12+K40)</f>
        <v>0</v>
      </c>
      <c r="M40" s="118">
        <f>F40*(J12+K40)</f>
        <v>0</v>
      </c>
      <c r="N40" s="118">
        <f>G40*(J12+K40)</f>
        <v>0</v>
      </c>
      <c r="O40" s="118">
        <f>H40*(J12+K40)</f>
        <v>0</v>
      </c>
      <c r="P40" s="75">
        <f>SUM(L40:O40)</f>
        <v>0</v>
      </c>
      <c r="Q40" s="98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63"/>
      <c r="BG40" s="63"/>
      <c r="BH40" s="63"/>
      <c r="BI40" s="63"/>
      <c r="BJ40" s="63"/>
      <c r="BK40" s="63"/>
      <c r="BL40" s="63"/>
      <c r="BM40" s="63"/>
      <c r="BN40" s="63"/>
      <c r="BO40" s="63"/>
      <c r="BP40" s="63"/>
      <c r="BQ40" s="63"/>
      <c r="BR40" s="63"/>
      <c r="BS40" s="63"/>
      <c r="BT40" s="63"/>
      <c r="BU40" s="63"/>
      <c r="BV40" s="63"/>
      <c r="BW40" s="63"/>
      <c r="BX40" s="63"/>
      <c r="BY40" s="63"/>
      <c r="BZ40" s="63"/>
      <c r="CA40" s="63"/>
      <c r="CB40" s="63"/>
      <c r="CC40" s="63"/>
      <c r="CD40" s="63"/>
      <c r="CE40" s="63"/>
      <c r="CF40" s="63"/>
      <c r="CG40" s="63"/>
      <c r="CH40" s="63"/>
      <c r="CI40" s="63"/>
      <c r="CJ40" s="63"/>
      <c r="CK40" s="63"/>
      <c r="CL40" s="63"/>
      <c r="CM40" s="63"/>
      <c r="CN40" s="63"/>
      <c r="CO40" s="63"/>
      <c r="CP40" s="63"/>
      <c r="CQ40" s="63"/>
      <c r="CR40" s="63"/>
      <c r="CS40" s="63"/>
      <c r="CT40" s="63"/>
      <c r="CU40" s="63"/>
      <c r="CV40" s="63"/>
      <c r="CW40" s="63"/>
      <c r="CX40" s="63"/>
      <c r="CY40" s="63"/>
      <c r="CZ40" s="63"/>
      <c r="DA40" s="63"/>
      <c r="DB40" s="63"/>
      <c r="DC40" s="63"/>
      <c r="DD40" s="63"/>
      <c r="DE40" s="63"/>
      <c r="DF40" s="63"/>
      <c r="DG40" s="63"/>
      <c r="DH40" s="63"/>
      <c r="DI40" s="63"/>
      <c r="DJ40" s="63"/>
      <c r="DK40" s="63"/>
      <c r="DL40" s="63"/>
      <c r="DM40" s="63"/>
      <c r="DN40" s="63"/>
      <c r="DO40" s="63"/>
      <c r="DP40" s="63"/>
      <c r="DQ40" s="63"/>
      <c r="DR40" s="63"/>
      <c r="DS40" s="63"/>
      <c r="DT40" s="63"/>
      <c r="DU40" s="63"/>
      <c r="DV40" s="63"/>
      <c r="DW40" s="63"/>
      <c r="DX40" s="63"/>
      <c r="DY40" s="63"/>
      <c r="DZ40" s="63"/>
      <c r="EA40" s="63"/>
      <c r="EB40" s="63"/>
      <c r="EC40" s="63"/>
      <c r="ED40" s="63"/>
      <c r="EE40" s="63"/>
      <c r="EF40" s="63"/>
      <c r="EG40" s="63"/>
      <c r="EH40" s="63"/>
      <c r="EI40" s="63"/>
      <c r="EJ40" s="63"/>
      <c r="EK40" s="63"/>
      <c r="EL40" s="63"/>
      <c r="EM40" s="63"/>
      <c r="EN40" s="63"/>
      <c r="EO40" s="63"/>
      <c r="EP40" s="63"/>
      <c r="EQ40" s="63"/>
      <c r="ER40" s="63"/>
      <c r="ES40" s="63"/>
      <c r="ET40" s="63"/>
      <c r="EU40" s="63"/>
      <c r="EV40" s="63"/>
      <c r="EW40" s="63"/>
      <c r="EX40" s="63"/>
      <c r="EY40" s="63"/>
      <c r="EZ40" s="63"/>
      <c r="FA40" s="63"/>
      <c r="FB40" s="63"/>
      <c r="FC40" s="63"/>
      <c r="FD40" s="63"/>
      <c r="FE40" s="63"/>
      <c r="FF40" s="63"/>
      <c r="FG40" s="63"/>
      <c r="FH40" s="63"/>
      <c r="FI40" s="63"/>
      <c r="FJ40" s="63"/>
      <c r="FK40" s="63"/>
      <c r="FL40" s="63"/>
      <c r="FM40" s="63"/>
      <c r="FN40" s="63"/>
      <c r="FO40" s="63"/>
      <c r="FP40" s="63"/>
      <c r="FQ40" s="63"/>
      <c r="FR40" s="63"/>
      <c r="FS40" s="63"/>
      <c r="FT40" s="63"/>
      <c r="FU40" s="63"/>
      <c r="FV40" s="63"/>
      <c r="FW40" s="63"/>
      <c r="FX40" s="63"/>
      <c r="FY40" s="63"/>
      <c r="FZ40" s="63"/>
      <c r="GA40" s="63"/>
      <c r="GB40" s="63"/>
      <c r="GC40" s="63"/>
      <c r="GD40" s="63"/>
      <c r="GE40" s="63"/>
      <c r="GF40" s="63"/>
      <c r="GG40" s="63"/>
      <c r="GH40" s="63"/>
      <c r="GI40" s="63"/>
      <c r="GJ40" s="63"/>
      <c r="GK40" s="63"/>
      <c r="GL40" s="63"/>
      <c r="GM40" s="63"/>
      <c r="GN40" s="63"/>
      <c r="GO40" s="63"/>
      <c r="GP40" s="63"/>
      <c r="GQ40" s="63"/>
      <c r="GR40" s="63"/>
      <c r="GS40" s="63"/>
      <c r="GT40" s="63"/>
      <c r="GU40" s="63"/>
      <c r="GV40" s="63"/>
      <c r="GW40" s="63"/>
      <c r="GX40" s="63"/>
      <c r="GY40" s="63"/>
      <c r="GZ40" s="63"/>
      <c r="HA40" s="63"/>
      <c r="HB40" s="63"/>
      <c r="HC40" s="63"/>
      <c r="HD40" s="63"/>
      <c r="HE40" s="63"/>
      <c r="HF40" s="63"/>
      <c r="HG40" s="63"/>
      <c r="HH40" s="63"/>
      <c r="HI40" s="63"/>
      <c r="HJ40" s="63"/>
      <c r="HK40" s="63"/>
      <c r="HL40" s="63"/>
      <c r="HM40" s="63"/>
      <c r="HN40" s="63"/>
      <c r="HO40" s="63"/>
      <c r="HP40" s="63"/>
      <c r="HQ40" s="63"/>
      <c r="HR40" s="63"/>
      <c r="HS40" s="63"/>
      <c r="HT40" s="63"/>
      <c r="HU40" s="63"/>
      <c r="HV40" s="63"/>
      <c r="HW40" s="63"/>
      <c r="HX40" s="63"/>
      <c r="HY40" s="63"/>
      <c r="HZ40" s="63"/>
      <c r="IA40" s="63"/>
      <c r="IB40" s="63"/>
      <c r="IC40" s="63"/>
      <c r="ID40" s="63"/>
      <c r="IE40" s="63"/>
      <c r="IF40" s="63"/>
      <c r="IG40" s="63"/>
      <c r="IH40" s="63"/>
      <c r="II40" s="63"/>
      <c r="IJ40" s="63"/>
    </row>
    <row r="41" spans="1:244" s="64" customFormat="1" ht="15.75">
      <c r="A41" s="61" t="s">
        <v>4</v>
      </c>
      <c r="B41" s="120" t="s">
        <v>952</v>
      </c>
      <c r="C41" s="72"/>
      <c r="D41" s="73"/>
      <c r="E41" s="118"/>
      <c r="F41" s="118"/>
      <c r="G41" s="219"/>
      <c r="H41" s="219"/>
      <c r="I41" s="65">
        <f t="shared" si="0"/>
        <v>0</v>
      </c>
      <c r="J41" s="119">
        <f>I41-SUM('полезный отпуск'!G14:G19)</f>
        <v>0</v>
      </c>
      <c r="K41" s="331"/>
      <c r="L41" s="118">
        <f>E41*(J12+K41)</f>
        <v>0</v>
      </c>
      <c r="M41" s="118">
        <f>F41*(J12+K41)</f>
        <v>0</v>
      </c>
      <c r="N41" s="118">
        <f>G41*(J12+K41)</f>
        <v>0</v>
      </c>
      <c r="O41" s="118">
        <f>H41*(J12+K41)</f>
        <v>0</v>
      </c>
      <c r="P41" s="75">
        <f t="shared" ref="P41" si="9">SUM(L41:O41)</f>
        <v>0</v>
      </c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  <c r="CN41" s="63"/>
      <c r="CO41" s="63"/>
      <c r="CP41" s="63"/>
      <c r="CQ41" s="63"/>
      <c r="CR41" s="63"/>
      <c r="CS41" s="63"/>
      <c r="CT41" s="63"/>
      <c r="CU41" s="63"/>
      <c r="CV41" s="63"/>
      <c r="CW41" s="63"/>
      <c r="CX41" s="63"/>
      <c r="CY41" s="63"/>
      <c r="CZ41" s="63"/>
      <c r="DA41" s="63"/>
      <c r="DB41" s="63"/>
      <c r="DC41" s="63"/>
      <c r="DD41" s="63"/>
      <c r="DE41" s="63"/>
      <c r="DF41" s="63"/>
      <c r="DG41" s="63"/>
      <c r="DH41" s="63"/>
      <c r="DI41" s="63"/>
      <c r="DJ41" s="63"/>
      <c r="DK41" s="63"/>
      <c r="DL41" s="63"/>
      <c r="DM41" s="63"/>
      <c r="DN41" s="63"/>
      <c r="DO41" s="63"/>
      <c r="DP41" s="63"/>
      <c r="DQ41" s="63"/>
      <c r="DR41" s="63"/>
      <c r="DS41" s="63"/>
      <c r="DT41" s="63"/>
      <c r="DU41" s="63"/>
      <c r="DV41" s="63"/>
      <c r="DW41" s="63"/>
      <c r="DX41" s="63"/>
      <c r="DY41" s="63"/>
      <c r="DZ41" s="63"/>
      <c r="EA41" s="63"/>
      <c r="EB41" s="63"/>
      <c r="EC41" s="63"/>
      <c r="ED41" s="63"/>
      <c r="EE41" s="63"/>
      <c r="EF41" s="63"/>
      <c r="EG41" s="63"/>
      <c r="EH41" s="63"/>
      <c r="EI41" s="63"/>
      <c r="EJ41" s="63"/>
      <c r="EK41" s="63"/>
      <c r="EL41" s="63"/>
      <c r="EM41" s="63"/>
      <c r="EN41" s="63"/>
      <c r="EO41" s="63"/>
      <c r="EP41" s="63"/>
      <c r="EQ41" s="63"/>
      <c r="ER41" s="63"/>
      <c r="ES41" s="63"/>
      <c r="ET41" s="63"/>
      <c r="EU41" s="63"/>
      <c r="EV41" s="63"/>
      <c r="EW41" s="63"/>
      <c r="EX41" s="63"/>
      <c r="EY41" s="63"/>
      <c r="EZ41" s="63"/>
      <c r="FA41" s="63"/>
      <c r="FB41" s="63"/>
      <c r="FC41" s="63"/>
      <c r="FD41" s="63"/>
      <c r="FE41" s="63"/>
      <c r="FF41" s="63"/>
      <c r="FG41" s="63"/>
      <c r="FH41" s="63"/>
      <c r="FI41" s="63"/>
      <c r="FJ41" s="63"/>
      <c r="FK41" s="63"/>
      <c r="FL41" s="63"/>
      <c r="FM41" s="63"/>
      <c r="FN41" s="63"/>
      <c r="FO41" s="63"/>
      <c r="FP41" s="63"/>
      <c r="FQ41" s="63"/>
      <c r="FR41" s="63"/>
      <c r="FS41" s="63"/>
      <c r="FT41" s="63"/>
      <c r="FU41" s="63"/>
      <c r="FV41" s="63"/>
      <c r="FW41" s="63"/>
      <c r="FX41" s="63"/>
      <c r="FY41" s="63"/>
      <c r="FZ41" s="63"/>
      <c r="GA41" s="63"/>
      <c r="GB41" s="63"/>
      <c r="GC41" s="63"/>
      <c r="GD41" s="63"/>
      <c r="GE41" s="63"/>
      <c r="GF41" s="63"/>
      <c r="GG41" s="63"/>
      <c r="GH41" s="63"/>
      <c r="GI41" s="63"/>
      <c r="GJ41" s="63"/>
      <c r="GK41" s="63"/>
      <c r="GL41" s="63"/>
      <c r="GM41" s="63"/>
      <c r="GN41" s="63"/>
      <c r="GO41" s="63"/>
      <c r="GP41" s="63"/>
      <c r="GQ41" s="63"/>
      <c r="GR41" s="63"/>
      <c r="GS41" s="63"/>
      <c r="GT41" s="63"/>
      <c r="GU41" s="63"/>
      <c r="GV41" s="63"/>
      <c r="GW41" s="63"/>
      <c r="GX41" s="63"/>
      <c r="GY41" s="63"/>
      <c r="GZ41" s="63"/>
      <c r="HA41" s="63"/>
      <c r="HB41" s="63"/>
      <c r="HC41" s="63"/>
      <c r="HD41" s="63"/>
      <c r="HE41" s="63"/>
      <c r="HF41" s="63"/>
      <c r="HG41" s="63"/>
      <c r="HH41" s="63"/>
      <c r="HI41" s="63"/>
      <c r="HJ41" s="63"/>
      <c r="HK41" s="63"/>
      <c r="HL41" s="63"/>
      <c r="HM41" s="63"/>
      <c r="HN41" s="63"/>
      <c r="HO41" s="63"/>
      <c r="HP41" s="63"/>
      <c r="HQ41" s="63"/>
      <c r="HR41" s="63"/>
      <c r="HS41" s="63"/>
      <c r="HT41" s="63"/>
      <c r="HU41" s="63"/>
      <c r="HV41" s="63"/>
      <c r="HW41" s="63"/>
      <c r="HX41" s="63"/>
      <c r="HY41" s="63"/>
      <c r="HZ41" s="63"/>
      <c r="IA41" s="63"/>
      <c r="IB41" s="63"/>
      <c r="IC41" s="63"/>
      <c r="ID41" s="63"/>
      <c r="IE41" s="63"/>
      <c r="IF41" s="63"/>
      <c r="IG41" s="63"/>
      <c r="IH41" s="63"/>
      <c r="II41" s="63"/>
      <c r="IJ41" s="63"/>
    </row>
    <row r="42" spans="1:244" s="64" customFormat="1" ht="21.75" customHeight="1">
      <c r="A42" s="76" t="s">
        <v>5</v>
      </c>
      <c r="B42" s="77" t="s">
        <v>272</v>
      </c>
      <c r="C42" s="78"/>
      <c r="D42" s="78"/>
      <c r="E42" s="79">
        <f>SUM(E39:E41)</f>
        <v>0</v>
      </c>
      <c r="F42" s="79">
        <f t="shared" ref="F42:H42" si="10">SUM(F39:F41)</f>
        <v>0</v>
      </c>
      <c r="G42" s="79">
        <f t="shared" si="10"/>
        <v>0</v>
      </c>
      <c r="H42" s="79">
        <f t="shared" si="10"/>
        <v>0</v>
      </c>
      <c r="I42" s="79">
        <f t="shared" si="0"/>
        <v>0</v>
      </c>
      <c r="J42" s="71">
        <f>I42-SUM('полезный отпуск'!D14:D19)</f>
        <v>0</v>
      </c>
      <c r="K42" s="220"/>
      <c r="L42" s="79">
        <f t="shared" ref="L42:P42" si="11">SUM(L39:L41)</f>
        <v>0</v>
      </c>
      <c r="M42" s="79">
        <f t="shared" si="11"/>
        <v>0</v>
      </c>
      <c r="N42" s="79">
        <f t="shared" si="11"/>
        <v>0</v>
      </c>
      <c r="O42" s="79">
        <f t="shared" si="11"/>
        <v>0</v>
      </c>
      <c r="P42" s="79">
        <f t="shared" si="11"/>
        <v>0</v>
      </c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63"/>
      <c r="BG42" s="63"/>
      <c r="BH42" s="63"/>
      <c r="BI42" s="63"/>
      <c r="BJ42" s="63"/>
      <c r="BK42" s="63"/>
      <c r="BL42" s="63"/>
      <c r="BM42" s="63"/>
      <c r="BN42" s="63"/>
      <c r="BO42" s="63"/>
      <c r="BP42" s="63"/>
      <c r="BQ42" s="63"/>
      <c r="BR42" s="63"/>
      <c r="BS42" s="63"/>
      <c r="BT42" s="63"/>
      <c r="BU42" s="63"/>
      <c r="BV42" s="63"/>
      <c r="BW42" s="63"/>
      <c r="BX42" s="63"/>
      <c r="BY42" s="63"/>
      <c r="BZ42" s="63"/>
      <c r="CA42" s="63"/>
      <c r="CB42" s="63"/>
      <c r="CC42" s="63"/>
      <c r="CD42" s="63"/>
      <c r="CE42" s="63"/>
      <c r="CF42" s="63"/>
      <c r="CG42" s="63"/>
      <c r="CH42" s="63"/>
      <c r="CI42" s="63"/>
      <c r="CJ42" s="63"/>
      <c r="CK42" s="63"/>
      <c r="CL42" s="63"/>
      <c r="CM42" s="63"/>
      <c r="CN42" s="63"/>
      <c r="CO42" s="63"/>
      <c r="CP42" s="63"/>
      <c r="CQ42" s="63"/>
      <c r="CR42" s="63"/>
      <c r="CS42" s="63"/>
      <c r="CT42" s="63"/>
      <c r="CU42" s="63"/>
      <c r="CV42" s="63"/>
      <c r="CW42" s="63"/>
      <c r="CX42" s="63"/>
      <c r="CY42" s="63"/>
      <c r="CZ42" s="63"/>
      <c r="DA42" s="63"/>
      <c r="DB42" s="63"/>
      <c r="DC42" s="63"/>
      <c r="DD42" s="63"/>
      <c r="DE42" s="63"/>
      <c r="DF42" s="63"/>
      <c r="DG42" s="63"/>
      <c r="DH42" s="63"/>
      <c r="DI42" s="63"/>
      <c r="DJ42" s="63"/>
      <c r="DK42" s="63"/>
      <c r="DL42" s="63"/>
      <c r="DM42" s="63"/>
      <c r="DN42" s="63"/>
      <c r="DO42" s="63"/>
      <c r="DP42" s="63"/>
      <c r="DQ42" s="63"/>
      <c r="DR42" s="63"/>
      <c r="DS42" s="63"/>
      <c r="DT42" s="63"/>
      <c r="DU42" s="63"/>
      <c r="DV42" s="63"/>
      <c r="DW42" s="63"/>
      <c r="DX42" s="63"/>
      <c r="DY42" s="63"/>
      <c r="DZ42" s="63"/>
      <c r="EA42" s="63"/>
      <c r="EB42" s="63"/>
      <c r="EC42" s="63"/>
      <c r="ED42" s="63"/>
      <c r="EE42" s="63"/>
      <c r="EF42" s="63"/>
      <c r="EG42" s="63"/>
      <c r="EH42" s="63"/>
      <c r="EI42" s="63"/>
      <c r="EJ42" s="63"/>
      <c r="EK42" s="63"/>
      <c r="EL42" s="63"/>
      <c r="EM42" s="63"/>
      <c r="EN42" s="63"/>
      <c r="EO42" s="63"/>
      <c r="EP42" s="63"/>
      <c r="EQ42" s="63"/>
      <c r="ER42" s="63"/>
      <c r="ES42" s="63"/>
      <c r="ET42" s="63"/>
      <c r="EU42" s="63"/>
      <c r="EV42" s="63"/>
      <c r="EW42" s="63"/>
      <c r="EX42" s="63"/>
      <c r="EY42" s="63"/>
      <c r="EZ42" s="63"/>
      <c r="FA42" s="63"/>
      <c r="FB42" s="63"/>
      <c r="FC42" s="63"/>
      <c r="FD42" s="63"/>
      <c r="FE42" s="63"/>
      <c r="FF42" s="63"/>
      <c r="FG42" s="63"/>
      <c r="FH42" s="63"/>
      <c r="FI42" s="63"/>
      <c r="FJ42" s="63"/>
      <c r="FK42" s="63"/>
      <c r="FL42" s="63"/>
      <c r="FM42" s="63"/>
      <c r="FN42" s="63"/>
      <c r="FO42" s="63"/>
      <c r="FP42" s="63"/>
      <c r="FQ42" s="63"/>
      <c r="FR42" s="63"/>
      <c r="FS42" s="63"/>
      <c r="FT42" s="63"/>
      <c r="FU42" s="63"/>
      <c r="FV42" s="63"/>
      <c r="FW42" s="63"/>
      <c r="FX42" s="63"/>
      <c r="FY42" s="63"/>
      <c r="FZ42" s="63"/>
      <c r="GA42" s="63"/>
      <c r="GB42" s="63"/>
      <c r="GC42" s="63"/>
      <c r="GD42" s="63"/>
      <c r="GE42" s="63"/>
      <c r="GF42" s="63"/>
      <c r="GG42" s="63"/>
      <c r="GH42" s="63"/>
      <c r="GI42" s="63"/>
      <c r="GJ42" s="63"/>
      <c r="GK42" s="63"/>
      <c r="GL42" s="63"/>
      <c r="GM42" s="63"/>
      <c r="GN42" s="63"/>
      <c r="GO42" s="63"/>
      <c r="GP42" s="63"/>
      <c r="GQ42" s="63"/>
      <c r="GR42" s="63"/>
      <c r="GS42" s="63"/>
      <c r="GT42" s="63"/>
      <c r="GU42" s="63"/>
      <c r="GV42" s="63"/>
      <c r="GW42" s="63"/>
      <c r="GX42" s="63"/>
      <c r="GY42" s="63"/>
      <c r="GZ42" s="63"/>
      <c r="HA42" s="63"/>
      <c r="HB42" s="63"/>
      <c r="HC42" s="63"/>
      <c r="HD42" s="63"/>
      <c r="HE42" s="63"/>
      <c r="HF42" s="63"/>
      <c r="HG42" s="63"/>
      <c r="HH42" s="63"/>
      <c r="HI42" s="63"/>
      <c r="HJ42" s="63"/>
      <c r="HK42" s="63"/>
      <c r="HL42" s="63"/>
      <c r="HM42" s="63"/>
      <c r="HN42" s="63"/>
      <c r="HO42" s="63"/>
      <c r="HP42" s="63"/>
      <c r="HQ42" s="63"/>
      <c r="HR42" s="63"/>
      <c r="HS42" s="63"/>
      <c r="HT42" s="63"/>
      <c r="HU42" s="63"/>
      <c r="HV42" s="63"/>
      <c r="HW42" s="63"/>
      <c r="HX42" s="63"/>
      <c r="HY42" s="63"/>
      <c r="HZ42" s="63"/>
      <c r="IA42" s="63"/>
      <c r="IB42" s="63"/>
      <c r="IC42" s="63"/>
      <c r="ID42" s="63"/>
      <c r="IE42" s="63"/>
      <c r="IF42" s="63"/>
      <c r="IG42" s="63"/>
      <c r="IH42" s="63"/>
      <c r="II42" s="63"/>
      <c r="IJ42" s="63"/>
    </row>
    <row r="43" spans="1:244" ht="16.5" customHeight="1">
      <c r="A43" s="60"/>
      <c r="B43" s="439" t="s">
        <v>1240</v>
      </c>
      <c r="C43" s="439"/>
      <c r="D43" s="439"/>
      <c r="E43" s="439"/>
      <c r="F43" s="439"/>
      <c r="G43" s="440"/>
      <c r="H43" s="440"/>
      <c r="I43" s="439"/>
      <c r="J43" s="439"/>
      <c r="K43" s="440"/>
      <c r="L43" s="439"/>
      <c r="M43" s="439"/>
      <c r="N43" s="439"/>
      <c r="O43" s="439"/>
      <c r="P43" s="80"/>
    </row>
    <row r="44" spans="1:244" s="64" customFormat="1" ht="15.75">
      <c r="A44" s="61" t="s">
        <v>1</v>
      </c>
      <c r="B44" s="61" t="s">
        <v>264</v>
      </c>
      <c r="C44" s="61"/>
      <c r="D44" s="61"/>
      <c r="E44" s="61"/>
      <c r="F44" s="61"/>
      <c r="G44" s="218"/>
      <c r="H44" s="218"/>
      <c r="I44" s="61"/>
      <c r="J44" s="61"/>
      <c r="K44" s="218"/>
      <c r="L44" s="61"/>
      <c r="M44" s="61"/>
      <c r="N44" s="61"/>
      <c r="O44" s="61"/>
      <c r="P44" s="62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63"/>
      <c r="BG44" s="63"/>
      <c r="BH44" s="63"/>
      <c r="BI44" s="63"/>
      <c r="BJ44" s="63"/>
      <c r="BK44" s="63"/>
      <c r="BL44" s="63"/>
      <c r="BM44" s="63"/>
      <c r="BN44" s="63"/>
      <c r="BO44" s="63"/>
      <c r="BP44" s="63"/>
      <c r="BQ44" s="63"/>
      <c r="BR44" s="63"/>
      <c r="BS44" s="63"/>
      <c r="BT44" s="63"/>
      <c r="BU44" s="63"/>
      <c r="BV44" s="63"/>
      <c r="BW44" s="63"/>
      <c r="BX44" s="63"/>
      <c r="BY44" s="63"/>
      <c r="BZ44" s="63"/>
      <c r="CA44" s="63"/>
      <c r="CB44" s="63"/>
      <c r="CC44" s="63"/>
      <c r="CD44" s="63"/>
      <c r="CE44" s="63"/>
      <c r="CF44" s="63"/>
      <c r="CG44" s="63"/>
      <c r="CH44" s="63"/>
      <c r="CI44" s="63"/>
      <c r="CJ44" s="63"/>
      <c r="CK44" s="63"/>
      <c r="CL44" s="63"/>
      <c r="CM44" s="63"/>
      <c r="CN44" s="63"/>
      <c r="CO44" s="63"/>
      <c r="CP44" s="63"/>
      <c r="CQ44" s="63"/>
      <c r="CR44" s="63"/>
      <c r="CS44" s="63"/>
      <c r="CT44" s="63"/>
      <c r="CU44" s="63"/>
      <c r="CV44" s="63"/>
      <c r="CW44" s="63"/>
      <c r="CX44" s="63"/>
      <c r="CY44" s="63"/>
      <c r="CZ44" s="63"/>
      <c r="DA44" s="63"/>
      <c r="DB44" s="63"/>
      <c r="DC44" s="63"/>
      <c r="DD44" s="63"/>
      <c r="DE44" s="63"/>
      <c r="DF44" s="63"/>
      <c r="DG44" s="63"/>
      <c r="DH44" s="63"/>
      <c r="DI44" s="63"/>
      <c r="DJ44" s="63"/>
      <c r="DK44" s="63"/>
      <c r="DL44" s="63"/>
      <c r="DM44" s="63"/>
      <c r="DN44" s="63"/>
      <c r="DO44" s="63"/>
      <c r="DP44" s="63"/>
      <c r="DQ44" s="63"/>
      <c r="DR44" s="63"/>
      <c r="DS44" s="63"/>
      <c r="DT44" s="63"/>
      <c r="DU44" s="63"/>
      <c r="DV44" s="63"/>
      <c r="DW44" s="63"/>
      <c r="DX44" s="63"/>
      <c r="DY44" s="63"/>
      <c r="DZ44" s="63"/>
      <c r="EA44" s="63"/>
      <c r="EB44" s="63"/>
      <c r="EC44" s="63"/>
      <c r="ED44" s="63"/>
      <c r="EE44" s="63"/>
      <c r="EF44" s="63"/>
      <c r="EG44" s="63"/>
      <c r="EH44" s="63"/>
      <c r="EI44" s="63"/>
      <c r="EJ44" s="63"/>
      <c r="EK44" s="63"/>
      <c r="EL44" s="63"/>
      <c r="EM44" s="63"/>
      <c r="EN44" s="63"/>
      <c r="EO44" s="63"/>
      <c r="EP44" s="63"/>
      <c r="EQ44" s="63"/>
      <c r="ER44" s="63"/>
      <c r="ES44" s="63"/>
      <c r="ET44" s="63"/>
      <c r="EU44" s="63"/>
      <c r="EV44" s="63"/>
      <c r="EW44" s="63"/>
      <c r="EX44" s="63"/>
      <c r="EY44" s="63"/>
      <c r="EZ44" s="63"/>
      <c r="FA44" s="63"/>
      <c r="FB44" s="63"/>
      <c r="FC44" s="63"/>
      <c r="FD44" s="63"/>
      <c r="FE44" s="63"/>
      <c r="FF44" s="63"/>
      <c r="FG44" s="63"/>
      <c r="FH44" s="63"/>
      <c r="FI44" s="63"/>
      <c r="FJ44" s="63"/>
      <c r="FK44" s="63"/>
      <c r="FL44" s="63"/>
      <c r="FM44" s="63"/>
      <c r="FN44" s="63"/>
      <c r="FO44" s="63"/>
      <c r="FP44" s="63"/>
      <c r="FQ44" s="63"/>
      <c r="FR44" s="63"/>
      <c r="FS44" s="63"/>
      <c r="FT44" s="63"/>
      <c r="FU44" s="63"/>
      <c r="FV44" s="63"/>
      <c r="FW44" s="63"/>
      <c r="FX44" s="63"/>
      <c r="FY44" s="63"/>
      <c r="FZ44" s="63"/>
      <c r="GA44" s="63"/>
      <c r="GB44" s="63"/>
      <c r="GC44" s="63"/>
      <c r="GD44" s="63"/>
      <c r="GE44" s="63"/>
      <c r="GF44" s="63"/>
      <c r="GG44" s="63"/>
      <c r="GH44" s="63"/>
      <c r="GI44" s="63"/>
      <c r="GJ44" s="63"/>
      <c r="GK44" s="63"/>
      <c r="GL44" s="63"/>
      <c r="GM44" s="63"/>
      <c r="GN44" s="63"/>
      <c r="GO44" s="63"/>
      <c r="GP44" s="63"/>
      <c r="GQ44" s="63"/>
      <c r="GR44" s="63"/>
      <c r="GS44" s="63"/>
      <c r="GT44" s="63"/>
      <c r="GU44" s="63"/>
      <c r="GV44" s="63"/>
      <c r="GW44" s="63"/>
      <c r="GX44" s="63"/>
      <c r="GY44" s="63"/>
      <c r="GZ44" s="63"/>
      <c r="HA44" s="63"/>
      <c r="HB44" s="63"/>
      <c r="HC44" s="63"/>
      <c r="HD44" s="63"/>
      <c r="HE44" s="63"/>
      <c r="HF44" s="63"/>
      <c r="HG44" s="63"/>
      <c r="HH44" s="63"/>
      <c r="HI44" s="63"/>
      <c r="HJ44" s="63"/>
      <c r="HK44" s="63"/>
      <c r="HL44" s="63"/>
      <c r="HM44" s="63"/>
      <c r="HN44" s="63"/>
      <c r="HO44" s="63"/>
      <c r="HP44" s="63"/>
      <c r="HQ44" s="63"/>
      <c r="HR44" s="63"/>
      <c r="HS44" s="63"/>
      <c r="HT44" s="63"/>
      <c r="HU44" s="63"/>
      <c r="HV44" s="63"/>
      <c r="HW44" s="63"/>
      <c r="HX44" s="63"/>
      <c r="HY44" s="63"/>
      <c r="HZ44" s="63"/>
      <c r="IA44" s="63"/>
      <c r="IB44" s="63"/>
      <c r="IC44" s="63"/>
      <c r="ID44" s="63"/>
      <c r="IE44" s="63"/>
      <c r="IF44" s="63"/>
      <c r="IG44" s="63"/>
      <c r="IH44" s="63"/>
      <c r="II44" s="63"/>
      <c r="IJ44" s="63"/>
    </row>
    <row r="45" spans="1:244" s="66" customFormat="1" ht="26.25">
      <c r="A45" s="81" t="str">
        <f t="shared" ref="A45:C70" si="12">IF(A12="","",A12)</f>
        <v>1.1.</v>
      </c>
      <c r="B45" s="81" t="str">
        <f t="shared" si="12"/>
        <v xml:space="preserve"> хозяйственно-питьевые нужды</v>
      </c>
      <c r="C45" s="117" t="str">
        <f t="shared" si="12"/>
        <v>Квартиры с ваннами длиной от 1500 до 1700 мм, оборудованными душами</v>
      </c>
      <c r="D45" s="217"/>
      <c r="E45" s="118"/>
      <c r="F45" s="118"/>
      <c r="G45" s="219"/>
      <c r="H45" s="219"/>
      <c r="I45" s="65">
        <f>SUM(E45:H45)</f>
        <v>0</v>
      </c>
      <c r="J45" s="330">
        <f>'данные об организации'!$I$18</f>
        <v>0</v>
      </c>
      <c r="K45" s="331"/>
      <c r="L45" s="118">
        <f>E45*(J45+K45)</f>
        <v>0</v>
      </c>
      <c r="M45" s="118">
        <f>F45*(J45+K45)</f>
        <v>0</v>
      </c>
      <c r="N45" s="118">
        <f>G45*(J45+K45)</f>
        <v>0</v>
      </c>
      <c r="O45" s="118">
        <f>H45*(J45+K45)</f>
        <v>0</v>
      </c>
      <c r="P45" s="65">
        <f>SUM(L45:O45)</f>
        <v>0</v>
      </c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0"/>
      <c r="AT45" s="90"/>
      <c r="AU45" s="90"/>
      <c r="AV45" s="90"/>
      <c r="AW45" s="90"/>
      <c r="AX45" s="90"/>
      <c r="AY45" s="90"/>
      <c r="AZ45" s="90"/>
      <c r="BA45" s="90"/>
      <c r="BB45" s="90"/>
      <c r="BC45" s="90"/>
      <c r="BD45" s="90"/>
      <c r="BE45" s="90"/>
    </row>
    <row r="46" spans="1:244" s="66" customFormat="1" ht="15.75">
      <c r="A46" s="81" t="str">
        <f t="shared" si="12"/>
        <v>1.2.</v>
      </c>
      <c r="B46" s="81" t="str">
        <f t="shared" si="12"/>
        <v xml:space="preserve"> хозяйственно-питьевые нужды</v>
      </c>
      <c r="C46" s="117" t="str">
        <f t="shared" si="12"/>
        <v>Квартиры  без ванн,  без ГВС и кан-ции</v>
      </c>
      <c r="D46" s="217"/>
      <c r="E46" s="118"/>
      <c r="F46" s="118"/>
      <c r="G46" s="219"/>
      <c r="H46" s="219"/>
      <c r="I46" s="65">
        <f t="shared" ref="I46:I70" si="13">SUM(E46:H46)</f>
        <v>0</v>
      </c>
      <c r="J46" s="330">
        <f>'данные об организации'!$I$18</f>
        <v>0</v>
      </c>
      <c r="K46" s="331"/>
      <c r="L46" s="118">
        <f t="shared" ref="L46:L70" si="14">E46*(J46+K46)</f>
        <v>0</v>
      </c>
      <c r="M46" s="118">
        <f t="shared" ref="M46:M70" si="15">F46*(J46+K46)</f>
        <v>0</v>
      </c>
      <c r="N46" s="118">
        <f t="shared" ref="N46:N70" si="16">G46*(J46+K46)</f>
        <v>0</v>
      </c>
      <c r="O46" s="118">
        <f t="shared" ref="O46:O70" si="17">H46*(J46+K46)</f>
        <v>0</v>
      </c>
      <c r="P46" s="65">
        <f t="shared" ref="P46:P70" si="18">SUM(L46:O46)</f>
        <v>0</v>
      </c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/>
      <c r="AL46" s="90"/>
      <c r="AM46" s="90"/>
      <c r="AN46" s="90"/>
      <c r="AO46" s="90"/>
      <c r="AP46" s="90"/>
      <c r="AQ46" s="90"/>
      <c r="AR46" s="90"/>
      <c r="AS46" s="90"/>
      <c r="AT46" s="90"/>
      <c r="AU46" s="90"/>
      <c r="AV46" s="90"/>
      <c r="AW46" s="90"/>
      <c r="AX46" s="90"/>
      <c r="AY46" s="90"/>
      <c r="AZ46" s="90"/>
      <c r="BA46" s="90"/>
      <c r="BB46" s="90"/>
      <c r="BC46" s="90"/>
      <c r="BD46" s="90"/>
      <c r="BE46" s="90"/>
    </row>
    <row r="47" spans="1:244" s="68" customFormat="1" ht="27.6" customHeight="1">
      <c r="A47" s="81" t="str">
        <f t="shared" si="12"/>
        <v>1.3.</v>
      </c>
      <c r="B47" s="81" t="str">
        <f t="shared" si="12"/>
        <v xml:space="preserve"> хозяйственно-питьевые нужды</v>
      </c>
      <c r="C47" s="117" t="str">
        <f t="shared" si="12"/>
        <v>Квартиры с ваннами длиной от 1500 до 1700 мм, оборудованными душами</v>
      </c>
      <c r="D47" s="217"/>
      <c r="E47" s="118"/>
      <c r="F47" s="118"/>
      <c r="G47" s="219"/>
      <c r="H47" s="219"/>
      <c r="I47" s="65">
        <f t="shared" si="13"/>
        <v>0</v>
      </c>
      <c r="J47" s="330">
        <f>'данные об организации'!$I$18</f>
        <v>0</v>
      </c>
      <c r="K47" s="331"/>
      <c r="L47" s="118">
        <f t="shared" si="14"/>
        <v>0</v>
      </c>
      <c r="M47" s="118">
        <f t="shared" si="15"/>
        <v>0</v>
      </c>
      <c r="N47" s="118">
        <f t="shared" si="16"/>
        <v>0</v>
      </c>
      <c r="O47" s="118">
        <f t="shared" si="17"/>
        <v>0</v>
      </c>
      <c r="P47" s="65">
        <f t="shared" si="18"/>
        <v>0</v>
      </c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/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  <c r="FU47" s="67"/>
      <c r="FV47" s="67"/>
      <c r="FW47" s="67"/>
      <c r="FX47" s="67"/>
      <c r="FY47" s="67"/>
      <c r="FZ47" s="67"/>
      <c r="GA47" s="67"/>
      <c r="GB47" s="67"/>
      <c r="GC47" s="67"/>
      <c r="GD47" s="67"/>
      <c r="GE47" s="67"/>
      <c r="GF47" s="67"/>
      <c r="GG47" s="67"/>
      <c r="GH47" s="67"/>
      <c r="GI47" s="67"/>
      <c r="GJ47" s="67"/>
      <c r="GK47" s="67"/>
      <c r="GL47" s="67"/>
      <c r="GM47" s="67"/>
      <c r="GN47" s="67"/>
      <c r="GO47" s="67"/>
      <c r="GP47" s="67"/>
      <c r="GQ47" s="67"/>
      <c r="GR47" s="67"/>
      <c r="GS47" s="67"/>
      <c r="GT47" s="67"/>
      <c r="GU47" s="67"/>
      <c r="GV47" s="67"/>
      <c r="GW47" s="67"/>
      <c r="GX47" s="67"/>
      <c r="GY47" s="67"/>
      <c r="GZ47" s="67"/>
      <c r="HA47" s="67"/>
      <c r="HB47" s="67"/>
      <c r="HC47" s="67"/>
      <c r="HD47" s="67"/>
      <c r="HE47" s="67"/>
      <c r="HF47" s="67"/>
      <c r="HG47" s="67"/>
      <c r="HH47" s="67"/>
      <c r="HI47" s="67"/>
      <c r="HJ47" s="67"/>
      <c r="HK47" s="67"/>
      <c r="HL47" s="67"/>
      <c r="HM47" s="67"/>
      <c r="HN47" s="67"/>
      <c r="HO47" s="67"/>
      <c r="HP47" s="67"/>
      <c r="HQ47" s="67"/>
      <c r="HR47" s="67"/>
      <c r="HS47" s="67"/>
      <c r="HT47" s="67"/>
      <c r="HU47" s="67"/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</row>
    <row r="48" spans="1:244" s="68" customFormat="1" ht="15.75">
      <c r="A48" s="81" t="str">
        <f t="shared" si="12"/>
        <v>1.4.</v>
      </c>
      <c r="B48" s="81" t="str">
        <f t="shared" si="12"/>
        <v xml:space="preserve"> хозяйственно-питьевые нужды</v>
      </c>
      <c r="C48" s="117" t="str">
        <f t="shared" si="12"/>
        <v>Квартиры с  общими душами на этаже</v>
      </c>
      <c r="D48" s="217"/>
      <c r="E48" s="118"/>
      <c r="F48" s="118"/>
      <c r="G48" s="219"/>
      <c r="H48" s="219"/>
      <c r="I48" s="65">
        <f t="shared" si="13"/>
        <v>0</v>
      </c>
      <c r="J48" s="330">
        <f>'данные об организации'!$I$18</f>
        <v>0</v>
      </c>
      <c r="K48" s="331"/>
      <c r="L48" s="118">
        <f t="shared" si="14"/>
        <v>0</v>
      </c>
      <c r="M48" s="118">
        <f t="shared" si="15"/>
        <v>0</v>
      </c>
      <c r="N48" s="118">
        <f t="shared" si="16"/>
        <v>0</v>
      </c>
      <c r="O48" s="118">
        <f t="shared" si="17"/>
        <v>0</v>
      </c>
      <c r="P48" s="65">
        <f t="shared" si="18"/>
        <v>0</v>
      </c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/>
      <c r="FD48" s="67"/>
      <c r="FE48" s="67"/>
      <c r="FF48" s="67"/>
      <c r="FG48" s="67"/>
      <c r="FH48" s="67"/>
      <c r="FI48" s="67"/>
      <c r="FJ48" s="67"/>
      <c r="FK48" s="67"/>
      <c r="FL48" s="67"/>
      <c r="FM48" s="67"/>
      <c r="FN48" s="67"/>
      <c r="FO48" s="67"/>
      <c r="FP48" s="67"/>
      <c r="FQ48" s="67"/>
      <c r="FR48" s="67"/>
      <c r="FS48" s="67"/>
      <c r="FT48" s="67"/>
      <c r="FU48" s="67"/>
      <c r="FV48" s="67"/>
      <c r="FW48" s="67"/>
      <c r="FX48" s="67"/>
      <c r="FY48" s="67"/>
      <c r="FZ48" s="67"/>
      <c r="GA48" s="67"/>
      <c r="GB48" s="67"/>
      <c r="GC48" s="67"/>
      <c r="GD48" s="67"/>
      <c r="GE48" s="67"/>
      <c r="GF48" s="67"/>
      <c r="GG48" s="67"/>
      <c r="GH48" s="67"/>
      <c r="GI48" s="67"/>
      <c r="GJ48" s="67"/>
      <c r="GK48" s="67"/>
      <c r="GL48" s="67"/>
      <c r="GM48" s="67"/>
      <c r="GN48" s="67"/>
      <c r="GO48" s="67"/>
      <c r="GP48" s="67"/>
      <c r="GQ48" s="67"/>
      <c r="GR48" s="67"/>
      <c r="GS48" s="67"/>
      <c r="GT48" s="67"/>
      <c r="GU48" s="67"/>
      <c r="GV48" s="67"/>
      <c r="GW48" s="67"/>
      <c r="GX48" s="67"/>
      <c r="GY48" s="67"/>
      <c r="GZ48" s="67"/>
      <c r="HA48" s="67"/>
      <c r="HB48" s="67"/>
      <c r="HC48" s="67"/>
      <c r="HD48" s="67"/>
      <c r="HE48" s="67"/>
      <c r="HF48" s="67"/>
      <c r="HG48" s="67"/>
      <c r="HH48" s="67"/>
      <c r="HI48" s="67"/>
      <c r="HJ48" s="67"/>
      <c r="HK48" s="67"/>
      <c r="HL48" s="67"/>
      <c r="HM48" s="67"/>
      <c r="HN48" s="67"/>
      <c r="HO48" s="67"/>
      <c r="HP48" s="67"/>
      <c r="HQ48" s="67"/>
      <c r="HR48" s="67"/>
      <c r="HS48" s="67"/>
      <c r="HT48" s="67"/>
      <c r="HU48" s="67"/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</row>
    <row r="49" spans="1:244" s="68" customFormat="1" ht="26.25">
      <c r="A49" s="81" t="str">
        <f t="shared" si="12"/>
        <v>1.5.</v>
      </c>
      <c r="B49" s="81" t="str">
        <f t="shared" si="12"/>
        <v xml:space="preserve"> хозяйственно-питьевые нужды</v>
      </c>
      <c r="C49" s="117" t="str">
        <f t="shared" si="12"/>
        <v>Квартиры  с ваннами и местным  ГВС (индивид эл.бойлера)</v>
      </c>
      <c r="D49" s="217"/>
      <c r="E49" s="118"/>
      <c r="F49" s="118"/>
      <c r="G49" s="219"/>
      <c r="H49" s="219"/>
      <c r="I49" s="65">
        <f t="shared" si="13"/>
        <v>0</v>
      </c>
      <c r="J49" s="330">
        <f>'данные об организации'!$I$18</f>
        <v>0</v>
      </c>
      <c r="K49" s="331"/>
      <c r="L49" s="118">
        <f t="shared" si="14"/>
        <v>0</v>
      </c>
      <c r="M49" s="118">
        <f t="shared" si="15"/>
        <v>0</v>
      </c>
      <c r="N49" s="118">
        <f t="shared" si="16"/>
        <v>0</v>
      </c>
      <c r="O49" s="118">
        <f t="shared" si="17"/>
        <v>0</v>
      </c>
      <c r="P49" s="65">
        <f t="shared" si="18"/>
        <v>0</v>
      </c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67"/>
      <c r="CP49" s="67"/>
      <c r="CQ49" s="67"/>
      <c r="CR49" s="67"/>
      <c r="CS49" s="67"/>
      <c r="CT49" s="67"/>
      <c r="CU49" s="67"/>
      <c r="CV49" s="67"/>
      <c r="CW49" s="67"/>
      <c r="CX49" s="67"/>
      <c r="CY49" s="67"/>
      <c r="CZ49" s="67"/>
      <c r="DA49" s="67"/>
      <c r="DB49" s="67"/>
      <c r="DC49" s="67"/>
      <c r="DD49" s="67"/>
      <c r="DE49" s="67"/>
      <c r="DF49" s="67"/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7"/>
      <c r="DS49" s="67"/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7"/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/>
      <c r="EW49" s="67"/>
      <c r="EX49" s="67"/>
      <c r="EY49" s="67"/>
      <c r="EZ49" s="67"/>
      <c r="FA49" s="67"/>
      <c r="FB49" s="67"/>
      <c r="FC49" s="67"/>
      <c r="FD49" s="67"/>
      <c r="FE49" s="67"/>
      <c r="FF49" s="67"/>
      <c r="FG49" s="67"/>
      <c r="FH49" s="67"/>
      <c r="FI49" s="67"/>
      <c r="FJ49" s="67"/>
      <c r="FK49" s="67"/>
      <c r="FL49" s="67"/>
      <c r="FM49" s="67"/>
      <c r="FN49" s="67"/>
      <c r="FO49" s="67"/>
      <c r="FP49" s="67"/>
      <c r="FQ49" s="67"/>
      <c r="FR49" s="67"/>
      <c r="FS49" s="67"/>
      <c r="FT49" s="67"/>
      <c r="FU49" s="67"/>
      <c r="FV49" s="67"/>
      <c r="FW49" s="67"/>
      <c r="FX49" s="67"/>
      <c r="FY49" s="67"/>
      <c r="FZ49" s="67"/>
      <c r="GA49" s="67"/>
      <c r="GB49" s="67"/>
      <c r="GC49" s="67"/>
      <c r="GD49" s="67"/>
      <c r="GE49" s="67"/>
      <c r="GF49" s="67"/>
      <c r="GG49" s="67"/>
      <c r="GH49" s="67"/>
      <c r="GI49" s="67"/>
      <c r="GJ49" s="67"/>
      <c r="GK49" s="67"/>
      <c r="GL49" s="67"/>
      <c r="GM49" s="67"/>
      <c r="GN49" s="67"/>
      <c r="GO49" s="67"/>
      <c r="GP49" s="67"/>
      <c r="GQ49" s="67"/>
      <c r="GR49" s="67"/>
      <c r="GS49" s="67"/>
      <c r="GT49" s="67"/>
      <c r="GU49" s="67"/>
      <c r="GV49" s="67"/>
      <c r="GW49" s="67"/>
      <c r="GX49" s="67"/>
      <c r="GY49" s="67"/>
      <c r="GZ49" s="67"/>
      <c r="HA49" s="67"/>
      <c r="HB49" s="67"/>
      <c r="HC49" s="67"/>
      <c r="HD49" s="67"/>
      <c r="HE49" s="67"/>
      <c r="HF49" s="67"/>
      <c r="HG49" s="67"/>
      <c r="HH49" s="67"/>
      <c r="HI49" s="67"/>
      <c r="HJ49" s="67"/>
      <c r="HK49" s="67"/>
      <c r="HL49" s="67"/>
      <c r="HM49" s="67"/>
      <c r="HN49" s="67"/>
      <c r="HO49" s="67"/>
      <c r="HP49" s="67"/>
      <c r="HQ49" s="67"/>
      <c r="HR49" s="67"/>
      <c r="HS49" s="67"/>
      <c r="HT49" s="67"/>
      <c r="HU49" s="67"/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</row>
    <row r="50" spans="1:244" s="68" customFormat="1" ht="26.25">
      <c r="A50" s="81" t="str">
        <f t="shared" si="12"/>
        <v>1.6.</v>
      </c>
      <c r="B50" s="81" t="str">
        <f t="shared" si="12"/>
        <v xml:space="preserve"> хозяйственно-питьевые нужды</v>
      </c>
      <c r="C50" s="117" t="str">
        <f t="shared" si="12"/>
        <v>Квартиры  с ваннами и местным  ГВС (общий т/обменник от отопления 252 дня)</v>
      </c>
      <c r="D50" s="217"/>
      <c r="E50" s="118"/>
      <c r="F50" s="118"/>
      <c r="G50" s="219"/>
      <c r="H50" s="219"/>
      <c r="I50" s="65">
        <f t="shared" si="13"/>
        <v>0</v>
      </c>
      <c r="J50" s="330">
        <f>'данные об организации'!$I$18</f>
        <v>0</v>
      </c>
      <c r="K50" s="331"/>
      <c r="L50" s="118">
        <f t="shared" si="14"/>
        <v>0</v>
      </c>
      <c r="M50" s="118">
        <f t="shared" si="15"/>
        <v>0</v>
      </c>
      <c r="N50" s="118">
        <f t="shared" si="16"/>
        <v>0</v>
      </c>
      <c r="O50" s="118">
        <f t="shared" si="17"/>
        <v>0</v>
      </c>
      <c r="P50" s="65">
        <f t="shared" si="18"/>
        <v>0</v>
      </c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/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  <c r="FU50" s="67"/>
      <c r="FV50" s="67"/>
      <c r="FW50" s="67"/>
      <c r="FX50" s="67"/>
      <c r="FY50" s="67"/>
      <c r="FZ50" s="67"/>
      <c r="GA50" s="67"/>
      <c r="GB50" s="67"/>
      <c r="GC50" s="67"/>
      <c r="GD50" s="67"/>
      <c r="GE50" s="67"/>
      <c r="GF50" s="67"/>
      <c r="GG50" s="67"/>
      <c r="GH50" s="67"/>
      <c r="GI50" s="67"/>
      <c r="GJ50" s="67"/>
      <c r="GK50" s="67"/>
      <c r="GL50" s="67"/>
      <c r="GM50" s="67"/>
      <c r="GN50" s="67"/>
      <c r="GO50" s="67"/>
      <c r="GP50" s="67"/>
      <c r="GQ50" s="67"/>
      <c r="GR50" s="67"/>
      <c r="GS50" s="67"/>
      <c r="GT50" s="67"/>
      <c r="GU50" s="67"/>
      <c r="GV50" s="67"/>
      <c r="GW50" s="67"/>
      <c r="GX50" s="67"/>
      <c r="GY50" s="67"/>
      <c r="GZ50" s="67"/>
      <c r="HA50" s="67"/>
      <c r="HB50" s="67"/>
      <c r="HC50" s="67"/>
      <c r="HD50" s="67"/>
      <c r="HE50" s="67"/>
      <c r="HF50" s="67"/>
      <c r="HG50" s="67"/>
      <c r="HH50" s="67"/>
      <c r="HI50" s="67"/>
      <c r="HJ50" s="67"/>
      <c r="HK50" s="67"/>
      <c r="HL50" s="67"/>
      <c r="HM50" s="67"/>
      <c r="HN50" s="67"/>
      <c r="HO50" s="67"/>
      <c r="HP50" s="67"/>
      <c r="HQ50" s="67"/>
      <c r="HR50" s="67"/>
      <c r="HS50" s="67"/>
      <c r="HT50" s="67"/>
      <c r="HU50" s="67"/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</row>
    <row r="51" spans="1:244" s="68" customFormat="1" ht="26.25">
      <c r="A51" s="81" t="str">
        <f t="shared" si="12"/>
        <v>1.7.</v>
      </c>
      <c r="B51" s="81" t="str">
        <f t="shared" si="12"/>
        <v xml:space="preserve"> хозяйственно-питьевые нужды</v>
      </c>
      <c r="C51" s="117" t="str">
        <f t="shared" si="12"/>
        <v>Квартиры с ваннами длиной от 1500 до 1700 мм, оборудованными душами</v>
      </c>
      <c r="D51" s="217"/>
      <c r="E51" s="118"/>
      <c r="F51" s="118"/>
      <c r="G51" s="219"/>
      <c r="H51" s="219"/>
      <c r="I51" s="65">
        <f t="shared" si="13"/>
        <v>0</v>
      </c>
      <c r="J51" s="330">
        <f>'данные об организации'!$I$18</f>
        <v>0</v>
      </c>
      <c r="K51" s="331"/>
      <c r="L51" s="118">
        <f t="shared" si="14"/>
        <v>0</v>
      </c>
      <c r="M51" s="118">
        <f t="shared" si="15"/>
        <v>0</v>
      </c>
      <c r="N51" s="118">
        <f t="shared" si="16"/>
        <v>0</v>
      </c>
      <c r="O51" s="118">
        <f t="shared" si="17"/>
        <v>0</v>
      </c>
      <c r="P51" s="65">
        <f t="shared" si="18"/>
        <v>0</v>
      </c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1"/>
      <c r="AY51" s="91"/>
      <c r="AZ51" s="91"/>
      <c r="BA51" s="91"/>
      <c r="BB51" s="91"/>
      <c r="BC51" s="91"/>
      <c r="BD51" s="91"/>
      <c r="BE51" s="91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7"/>
      <c r="CP51" s="67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7"/>
      <c r="DE51" s="67"/>
      <c r="DF51" s="67"/>
      <c r="DG51" s="67"/>
      <c r="DH51" s="67"/>
      <c r="DI51" s="67"/>
      <c r="DJ51" s="67"/>
      <c r="DK51" s="67"/>
      <c r="DL51" s="67"/>
      <c r="DM51" s="67"/>
      <c r="DN51" s="67"/>
      <c r="DO51" s="67"/>
      <c r="DP51" s="67"/>
      <c r="DQ51" s="67"/>
      <c r="DR51" s="67"/>
      <c r="DS51" s="67"/>
      <c r="DT51" s="67"/>
      <c r="DU51" s="67"/>
      <c r="DV51" s="67"/>
      <c r="DW51" s="67"/>
      <c r="DX51" s="67"/>
      <c r="DY51" s="67"/>
      <c r="DZ51" s="67"/>
      <c r="EA51" s="67"/>
      <c r="EB51" s="67"/>
      <c r="EC51" s="67"/>
      <c r="ED51" s="67"/>
      <c r="EE51" s="67"/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/>
      <c r="EW51" s="67"/>
      <c r="EX51" s="67"/>
      <c r="EY51" s="67"/>
      <c r="EZ51" s="67"/>
      <c r="FA51" s="67"/>
      <c r="FB51" s="67"/>
      <c r="FC51" s="67"/>
      <c r="FD51" s="67"/>
      <c r="FE51" s="67"/>
      <c r="FF51" s="67"/>
      <c r="FG51" s="67"/>
      <c r="FH51" s="67"/>
      <c r="FI51" s="67"/>
      <c r="FJ51" s="67"/>
      <c r="FK51" s="67"/>
      <c r="FL51" s="67"/>
      <c r="FM51" s="67"/>
      <c r="FN51" s="67"/>
      <c r="FO51" s="67"/>
      <c r="FP51" s="67"/>
      <c r="FQ51" s="67"/>
      <c r="FR51" s="67"/>
      <c r="FS51" s="67"/>
      <c r="FT51" s="67"/>
      <c r="FU51" s="67"/>
      <c r="FV51" s="67"/>
      <c r="FW51" s="67"/>
      <c r="FX51" s="67"/>
      <c r="FY51" s="67"/>
      <c r="FZ51" s="67"/>
      <c r="GA51" s="67"/>
      <c r="GB51" s="67"/>
      <c r="GC51" s="67"/>
      <c r="GD51" s="67"/>
      <c r="GE51" s="67"/>
      <c r="GF51" s="67"/>
      <c r="GG51" s="67"/>
      <c r="GH51" s="67"/>
      <c r="GI51" s="67"/>
      <c r="GJ51" s="67"/>
      <c r="GK51" s="67"/>
      <c r="GL51" s="67"/>
      <c r="GM51" s="67"/>
      <c r="GN51" s="67"/>
      <c r="GO51" s="67"/>
      <c r="GP51" s="67"/>
      <c r="GQ51" s="67"/>
      <c r="GR51" s="67"/>
      <c r="GS51" s="67"/>
      <c r="GT51" s="67"/>
      <c r="GU51" s="67"/>
      <c r="GV51" s="67"/>
      <c r="GW51" s="67"/>
      <c r="GX51" s="67"/>
      <c r="GY51" s="67"/>
      <c r="GZ51" s="67"/>
      <c r="HA51" s="67"/>
      <c r="HB51" s="67"/>
      <c r="HC51" s="67"/>
      <c r="HD51" s="67"/>
      <c r="HE51" s="67"/>
      <c r="HF51" s="67"/>
      <c r="HG51" s="67"/>
      <c r="HH51" s="67"/>
      <c r="HI51" s="67"/>
      <c r="HJ51" s="67"/>
      <c r="HK51" s="67"/>
      <c r="HL51" s="67"/>
      <c r="HM51" s="67"/>
      <c r="HN51" s="67"/>
      <c r="HO51" s="67"/>
      <c r="HP51" s="67"/>
      <c r="HQ51" s="67"/>
      <c r="HR51" s="67"/>
      <c r="HS51" s="67"/>
      <c r="HT51" s="67"/>
      <c r="HU51" s="67"/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</row>
    <row r="52" spans="1:244" s="68" customFormat="1" ht="26.25">
      <c r="A52" s="81" t="str">
        <f t="shared" si="12"/>
        <v>1.8.</v>
      </c>
      <c r="B52" s="81" t="str">
        <f t="shared" si="12"/>
        <v xml:space="preserve"> хозяйственно-питьевые нужды</v>
      </c>
      <c r="C52" s="117" t="str">
        <f t="shared" si="12"/>
        <v>Квартиры  с ваннами и местным  ГВС (индивид эл.бойлера)</v>
      </c>
      <c r="D52" s="217"/>
      <c r="E52" s="118"/>
      <c r="F52" s="118"/>
      <c r="G52" s="219"/>
      <c r="H52" s="219"/>
      <c r="I52" s="65">
        <f t="shared" si="13"/>
        <v>0</v>
      </c>
      <c r="J52" s="330">
        <f>'данные об организации'!$I$18</f>
        <v>0</v>
      </c>
      <c r="K52" s="331"/>
      <c r="L52" s="118">
        <f t="shared" si="14"/>
        <v>0</v>
      </c>
      <c r="M52" s="118">
        <f t="shared" si="15"/>
        <v>0</v>
      </c>
      <c r="N52" s="118">
        <f t="shared" si="16"/>
        <v>0</v>
      </c>
      <c r="O52" s="118">
        <f t="shared" si="17"/>
        <v>0</v>
      </c>
      <c r="P52" s="65">
        <f t="shared" si="18"/>
        <v>0</v>
      </c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67"/>
      <c r="BY52" s="67"/>
      <c r="BZ52" s="67"/>
      <c r="CA52" s="67"/>
      <c r="CB52" s="67"/>
      <c r="CC52" s="67"/>
      <c r="CD52" s="67"/>
      <c r="CE52" s="67"/>
      <c r="CF52" s="67"/>
      <c r="CG52" s="67"/>
      <c r="CH52" s="67"/>
      <c r="CI52" s="67"/>
      <c r="CJ52" s="67"/>
      <c r="CK52" s="67"/>
      <c r="CL52" s="67"/>
      <c r="CM52" s="67"/>
      <c r="CN52" s="67"/>
      <c r="CO52" s="67"/>
      <c r="CP52" s="67"/>
      <c r="CQ52" s="67"/>
      <c r="CR52" s="67"/>
      <c r="CS52" s="67"/>
      <c r="CT52" s="67"/>
      <c r="CU52" s="67"/>
      <c r="CV52" s="67"/>
      <c r="CW52" s="67"/>
      <c r="CX52" s="67"/>
      <c r="CY52" s="67"/>
      <c r="CZ52" s="67"/>
      <c r="DA52" s="67"/>
      <c r="DB52" s="67"/>
      <c r="DC52" s="67"/>
      <c r="DD52" s="67"/>
      <c r="DE52" s="67"/>
      <c r="DF52" s="67"/>
      <c r="DG52" s="67"/>
      <c r="DH52" s="67"/>
      <c r="DI52" s="67"/>
      <c r="DJ52" s="67"/>
      <c r="DK52" s="67"/>
      <c r="DL52" s="67"/>
      <c r="DM52" s="67"/>
      <c r="DN52" s="67"/>
      <c r="DO52" s="67"/>
      <c r="DP52" s="67"/>
      <c r="DQ52" s="67"/>
      <c r="DR52" s="67"/>
      <c r="DS52" s="67"/>
      <c r="DT52" s="67"/>
      <c r="DU52" s="67"/>
      <c r="DV52" s="67"/>
      <c r="DW52" s="67"/>
      <c r="DX52" s="67"/>
      <c r="DY52" s="67"/>
      <c r="DZ52" s="67"/>
      <c r="EA52" s="67"/>
      <c r="EB52" s="67"/>
      <c r="EC52" s="67"/>
      <c r="ED52" s="67"/>
      <c r="EE52" s="67"/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/>
      <c r="EW52" s="67"/>
      <c r="EX52" s="67"/>
      <c r="EY52" s="67"/>
      <c r="EZ52" s="67"/>
      <c r="FA52" s="67"/>
      <c r="FB52" s="67"/>
      <c r="FC52" s="67"/>
      <c r="FD52" s="67"/>
      <c r="FE52" s="67"/>
      <c r="FF52" s="67"/>
      <c r="FG52" s="67"/>
      <c r="FH52" s="67"/>
      <c r="FI52" s="67"/>
      <c r="FJ52" s="67"/>
      <c r="FK52" s="67"/>
      <c r="FL52" s="67"/>
      <c r="FM52" s="67"/>
      <c r="FN52" s="67"/>
      <c r="FO52" s="67"/>
      <c r="FP52" s="67"/>
      <c r="FQ52" s="67"/>
      <c r="FR52" s="67"/>
      <c r="FS52" s="67"/>
      <c r="FT52" s="67"/>
      <c r="FU52" s="67"/>
      <c r="FV52" s="67"/>
      <c r="FW52" s="67"/>
      <c r="FX52" s="67"/>
      <c r="FY52" s="67"/>
      <c r="FZ52" s="67"/>
      <c r="GA52" s="67"/>
      <c r="GB52" s="67"/>
      <c r="GC52" s="67"/>
      <c r="GD52" s="67"/>
      <c r="GE52" s="67"/>
      <c r="GF52" s="67"/>
      <c r="GG52" s="67"/>
      <c r="GH52" s="67"/>
      <c r="GI52" s="67"/>
      <c r="GJ52" s="67"/>
      <c r="GK52" s="67"/>
      <c r="GL52" s="67"/>
      <c r="GM52" s="67"/>
      <c r="GN52" s="67"/>
      <c r="GO52" s="67"/>
      <c r="GP52" s="67"/>
      <c r="GQ52" s="67"/>
      <c r="GR52" s="67"/>
      <c r="GS52" s="67"/>
      <c r="GT52" s="67"/>
      <c r="GU52" s="67"/>
      <c r="GV52" s="67"/>
      <c r="GW52" s="67"/>
      <c r="GX52" s="67"/>
      <c r="GY52" s="67"/>
      <c r="GZ52" s="67"/>
      <c r="HA52" s="67"/>
      <c r="HB52" s="67"/>
      <c r="HC52" s="67"/>
      <c r="HD52" s="67"/>
      <c r="HE52" s="67"/>
      <c r="HF52" s="67"/>
      <c r="HG52" s="67"/>
      <c r="HH52" s="67"/>
      <c r="HI52" s="67"/>
      <c r="HJ52" s="67"/>
      <c r="HK52" s="67"/>
      <c r="HL52" s="67"/>
      <c r="HM52" s="67"/>
      <c r="HN52" s="67"/>
      <c r="HO52" s="67"/>
      <c r="HP52" s="67"/>
      <c r="HQ52" s="67"/>
      <c r="HR52" s="67"/>
      <c r="HS52" s="67"/>
      <c r="HT52" s="67"/>
      <c r="HU52" s="67"/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</row>
    <row r="53" spans="1:244" s="68" customFormat="1" ht="26.25">
      <c r="A53" s="81" t="str">
        <f t="shared" si="12"/>
        <v>1.9.</v>
      </c>
      <c r="B53" s="81" t="str">
        <f t="shared" si="12"/>
        <v xml:space="preserve"> хозяйственно-питьевые нужды</v>
      </c>
      <c r="C53" s="117" t="str">
        <f t="shared" si="12"/>
        <v>Квартиры с ваннами длиной от 1500 до 1700 мм, оборудованными душами</v>
      </c>
      <c r="D53" s="217"/>
      <c r="E53" s="118"/>
      <c r="F53" s="118"/>
      <c r="G53" s="219"/>
      <c r="H53" s="219"/>
      <c r="I53" s="65">
        <f t="shared" si="13"/>
        <v>0</v>
      </c>
      <c r="J53" s="330">
        <f>'данные об организации'!$I$18</f>
        <v>0</v>
      </c>
      <c r="K53" s="331"/>
      <c r="L53" s="118">
        <f t="shared" si="14"/>
        <v>0</v>
      </c>
      <c r="M53" s="118">
        <f t="shared" si="15"/>
        <v>0</v>
      </c>
      <c r="N53" s="118">
        <f t="shared" si="16"/>
        <v>0</v>
      </c>
      <c r="O53" s="118">
        <f t="shared" si="17"/>
        <v>0</v>
      </c>
      <c r="P53" s="65">
        <f t="shared" si="18"/>
        <v>0</v>
      </c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7"/>
      <c r="DR53" s="67"/>
      <c r="DS53" s="67"/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7"/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/>
      <c r="EW53" s="67"/>
      <c r="EX53" s="67"/>
      <c r="EY53" s="67"/>
      <c r="EZ53" s="67"/>
      <c r="FA53" s="67"/>
      <c r="FB53" s="67"/>
      <c r="FC53" s="67"/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  <c r="FS53" s="67"/>
      <c r="FT53" s="67"/>
      <c r="FU53" s="67"/>
      <c r="FV53" s="67"/>
      <c r="FW53" s="67"/>
      <c r="FX53" s="67"/>
      <c r="FY53" s="67"/>
      <c r="FZ53" s="67"/>
      <c r="GA53" s="67"/>
      <c r="GB53" s="67"/>
      <c r="GC53" s="67"/>
      <c r="GD53" s="67"/>
      <c r="GE53" s="67"/>
      <c r="GF53" s="67"/>
      <c r="GG53" s="67"/>
      <c r="GH53" s="67"/>
      <c r="GI53" s="67"/>
      <c r="GJ53" s="67"/>
      <c r="GK53" s="67"/>
      <c r="GL53" s="67"/>
      <c r="GM53" s="67"/>
      <c r="GN53" s="67"/>
      <c r="GO53" s="67"/>
      <c r="GP53" s="67"/>
      <c r="GQ53" s="67"/>
      <c r="GR53" s="67"/>
      <c r="GS53" s="67"/>
      <c r="GT53" s="67"/>
      <c r="GU53" s="67"/>
      <c r="GV53" s="67"/>
      <c r="GW53" s="67"/>
      <c r="GX53" s="67"/>
      <c r="GY53" s="67"/>
      <c r="GZ53" s="67"/>
      <c r="HA53" s="67"/>
      <c r="HB53" s="67"/>
      <c r="HC53" s="67"/>
      <c r="HD53" s="67"/>
      <c r="HE53" s="67"/>
      <c r="HF53" s="67"/>
      <c r="HG53" s="67"/>
      <c r="HH53" s="67"/>
      <c r="HI53" s="67"/>
      <c r="HJ53" s="67"/>
      <c r="HK53" s="67"/>
      <c r="HL53" s="67"/>
      <c r="HM53" s="67"/>
      <c r="HN53" s="67"/>
      <c r="HO53" s="67"/>
      <c r="HP53" s="67"/>
      <c r="HQ53" s="67"/>
      <c r="HR53" s="67"/>
      <c r="HS53" s="67"/>
      <c r="HT53" s="67"/>
      <c r="HU53" s="67"/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</row>
    <row r="54" spans="1:244" s="68" customFormat="1" ht="26.25">
      <c r="A54" s="81" t="str">
        <f t="shared" si="12"/>
        <v>1.10.</v>
      </c>
      <c r="B54" s="81" t="str">
        <f t="shared" si="12"/>
        <v xml:space="preserve"> хозяйственно-питьевые нужды</v>
      </c>
      <c r="C54" s="117" t="str">
        <f t="shared" si="12"/>
        <v>Квартиры с ваннами длиной от 1500 до 1700 мм, оборудованными душами</v>
      </c>
      <c r="D54" s="217"/>
      <c r="E54" s="118"/>
      <c r="F54" s="118"/>
      <c r="G54" s="219"/>
      <c r="H54" s="219"/>
      <c r="I54" s="65">
        <f t="shared" si="13"/>
        <v>0</v>
      </c>
      <c r="J54" s="330">
        <f>'данные об организации'!$I$18</f>
        <v>0</v>
      </c>
      <c r="K54" s="331"/>
      <c r="L54" s="118">
        <f t="shared" si="14"/>
        <v>0</v>
      </c>
      <c r="M54" s="118">
        <f t="shared" si="15"/>
        <v>0</v>
      </c>
      <c r="N54" s="118">
        <f t="shared" si="16"/>
        <v>0</v>
      </c>
      <c r="O54" s="118">
        <f t="shared" si="17"/>
        <v>0</v>
      </c>
      <c r="P54" s="65">
        <f t="shared" si="18"/>
        <v>0</v>
      </c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G54" s="91"/>
      <c r="AH54" s="91"/>
      <c r="AI54" s="91"/>
      <c r="AJ54" s="91"/>
      <c r="AK54" s="91"/>
      <c r="AL54" s="91"/>
      <c r="AM54" s="91"/>
      <c r="AN54" s="91"/>
      <c r="AO54" s="91"/>
      <c r="AP54" s="91"/>
      <c r="AQ54" s="91"/>
      <c r="AR54" s="91"/>
      <c r="AS54" s="91"/>
      <c r="AT54" s="91"/>
      <c r="AU54" s="91"/>
      <c r="AV54" s="91"/>
      <c r="AW54" s="91"/>
      <c r="AX54" s="91"/>
      <c r="AY54" s="91"/>
      <c r="AZ54" s="91"/>
      <c r="BA54" s="91"/>
      <c r="BB54" s="91"/>
      <c r="BC54" s="91"/>
      <c r="BD54" s="91"/>
      <c r="BE54" s="91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7"/>
      <c r="DE54" s="67"/>
      <c r="DF54" s="67"/>
      <c r="DG54" s="67"/>
      <c r="DH54" s="67"/>
      <c r="DI54" s="67"/>
      <c r="DJ54" s="67"/>
      <c r="DK54" s="67"/>
      <c r="DL54" s="67"/>
      <c r="DM54" s="67"/>
      <c r="DN54" s="67"/>
      <c r="DO54" s="67"/>
      <c r="DP54" s="67"/>
      <c r="DQ54" s="67"/>
      <c r="DR54" s="67"/>
      <c r="DS54" s="67"/>
      <c r="DT54" s="67"/>
      <c r="DU54" s="67"/>
      <c r="DV54" s="67"/>
      <c r="DW54" s="67"/>
      <c r="DX54" s="67"/>
      <c r="DY54" s="67"/>
      <c r="DZ54" s="67"/>
      <c r="EA54" s="67"/>
      <c r="EB54" s="67"/>
      <c r="EC54" s="67"/>
      <c r="ED54" s="67"/>
      <c r="EE54" s="67"/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/>
      <c r="EW54" s="67"/>
      <c r="EX54" s="67"/>
      <c r="EY54" s="67"/>
      <c r="EZ54" s="67"/>
      <c r="FA54" s="67"/>
      <c r="FB54" s="67"/>
      <c r="FC54" s="67"/>
      <c r="FD54" s="67"/>
      <c r="FE54" s="67"/>
      <c r="FF54" s="67"/>
      <c r="FG54" s="67"/>
      <c r="FH54" s="67"/>
      <c r="FI54" s="67"/>
      <c r="FJ54" s="67"/>
      <c r="FK54" s="67"/>
      <c r="FL54" s="67"/>
      <c r="FM54" s="67"/>
      <c r="FN54" s="67"/>
      <c r="FO54" s="67"/>
      <c r="FP54" s="67"/>
      <c r="FQ54" s="67"/>
      <c r="FR54" s="67"/>
      <c r="FS54" s="67"/>
      <c r="FT54" s="67"/>
      <c r="FU54" s="67"/>
      <c r="FV54" s="67"/>
      <c r="FW54" s="67"/>
      <c r="FX54" s="67"/>
      <c r="FY54" s="67"/>
      <c r="FZ54" s="67"/>
      <c r="GA54" s="67"/>
      <c r="GB54" s="67"/>
      <c r="GC54" s="67"/>
      <c r="GD54" s="67"/>
      <c r="GE54" s="67"/>
      <c r="GF54" s="67"/>
      <c r="GG54" s="67"/>
      <c r="GH54" s="67"/>
      <c r="GI54" s="67"/>
      <c r="GJ54" s="67"/>
      <c r="GK54" s="67"/>
      <c r="GL54" s="67"/>
      <c r="GM54" s="67"/>
      <c r="GN54" s="67"/>
      <c r="GO54" s="67"/>
      <c r="GP54" s="67"/>
      <c r="GQ54" s="67"/>
      <c r="GR54" s="67"/>
      <c r="GS54" s="67"/>
      <c r="GT54" s="67"/>
      <c r="GU54" s="67"/>
      <c r="GV54" s="67"/>
      <c r="GW54" s="67"/>
      <c r="GX54" s="67"/>
      <c r="GY54" s="67"/>
      <c r="GZ54" s="67"/>
      <c r="HA54" s="67"/>
      <c r="HB54" s="67"/>
      <c r="HC54" s="67"/>
      <c r="HD54" s="67"/>
      <c r="HE54" s="67"/>
      <c r="HF54" s="67"/>
      <c r="HG54" s="67"/>
      <c r="HH54" s="67"/>
      <c r="HI54" s="67"/>
      <c r="HJ54" s="67"/>
      <c r="HK54" s="67"/>
      <c r="HL54" s="67"/>
      <c r="HM54" s="67"/>
      <c r="HN54" s="67"/>
      <c r="HO54" s="67"/>
      <c r="HP54" s="67"/>
      <c r="HQ54" s="67"/>
      <c r="HR54" s="67"/>
      <c r="HS54" s="67"/>
      <c r="HT54" s="67"/>
      <c r="HU54" s="67"/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</row>
    <row r="55" spans="1:244" s="68" customFormat="1" ht="26.25">
      <c r="A55" s="81" t="str">
        <f t="shared" si="12"/>
        <v>1.11.</v>
      </c>
      <c r="B55" s="81" t="str">
        <f t="shared" si="12"/>
        <v xml:space="preserve"> хозяйственно-питьевые нужды</v>
      </c>
      <c r="C55" s="117" t="str">
        <f t="shared" si="12"/>
        <v>Квартиры с ваннами сидячими, оборудованными душами</v>
      </c>
      <c r="D55" s="217"/>
      <c r="E55" s="118"/>
      <c r="F55" s="118"/>
      <c r="G55" s="219"/>
      <c r="H55" s="219"/>
      <c r="I55" s="65">
        <f t="shared" si="13"/>
        <v>0</v>
      </c>
      <c r="J55" s="330">
        <f>'данные об организации'!$I$18</f>
        <v>0</v>
      </c>
      <c r="K55" s="331"/>
      <c r="L55" s="118">
        <f t="shared" si="14"/>
        <v>0</v>
      </c>
      <c r="M55" s="118">
        <f t="shared" si="15"/>
        <v>0</v>
      </c>
      <c r="N55" s="118">
        <f t="shared" si="16"/>
        <v>0</v>
      </c>
      <c r="O55" s="118">
        <f t="shared" si="17"/>
        <v>0</v>
      </c>
      <c r="P55" s="65">
        <f t="shared" si="18"/>
        <v>0</v>
      </c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  <c r="AE55" s="91"/>
      <c r="AF55" s="91"/>
      <c r="AG55" s="91"/>
      <c r="AH55" s="91"/>
      <c r="AI55" s="91"/>
      <c r="AJ55" s="91"/>
      <c r="AK55" s="91"/>
      <c r="AL55" s="91"/>
      <c r="AM55" s="91"/>
      <c r="AN55" s="91"/>
      <c r="AO55" s="91"/>
      <c r="AP55" s="91"/>
      <c r="AQ55" s="91"/>
      <c r="AR55" s="91"/>
      <c r="AS55" s="91"/>
      <c r="AT55" s="91"/>
      <c r="AU55" s="91"/>
      <c r="AV55" s="91"/>
      <c r="AW55" s="91"/>
      <c r="AX55" s="91"/>
      <c r="AY55" s="91"/>
      <c r="AZ55" s="91"/>
      <c r="BA55" s="91"/>
      <c r="BB55" s="91"/>
      <c r="BC55" s="91"/>
      <c r="BD55" s="91"/>
      <c r="BE55" s="91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/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  <c r="FU55" s="67"/>
      <c r="FV55" s="67"/>
      <c r="FW55" s="67"/>
      <c r="FX55" s="67"/>
      <c r="FY55" s="67"/>
      <c r="FZ55" s="67"/>
      <c r="GA55" s="67"/>
      <c r="GB55" s="67"/>
      <c r="GC55" s="67"/>
      <c r="GD55" s="67"/>
      <c r="GE55" s="67"/>
      <c r="GF55" s="67"/>
      <c r="GG55" s="67"/>
      <c r="GH55" s="67"/>
      <c r="GI55" s="67"/>
      <c r="GJ55" s="67"/>
      <c r="GK55" s="67"/>
      <c r="GL55" s="67"/>
      <c r="GM55" s="67"/>
      <c r="GN55" s="67"/>
      <c r="GO55" s="67"/>
      <c r="GP55" s="67"/>
      <c r="GQ55" s="67"/>
      <c r="GR55" s="67"/>
      <c r="GS55" s="67"/>
      <c r="GT55" s="67"/>
      <c r="GU55" s="67"/>
      <c r="GV55" s="67"/>
      <c r="GW55" s="67"/>
      <c r="GX55" s="67"/>
      <c r="GY55" s="67"/>
      <c r="GZ55" s="67"/>
      <c r="HA55" s="67"/>
      <c r="HB55" s="67"/>
      <c r="HC55" s="67"/>
      <c r="HD55" s="67"/>
      <c r="HE55" s="67"/>
      <c r="HF55" s="67"/>
      <c r="HG55" s="67"/>
      <c r="HH55" s="67"/>
      <c r="HI55" s="67"/>
      <c r="HJ55" s="67"/>
      <c r="HK55" s="67"/>
      <c r="HL55" s="67"/>
      <c r="HM55" s="67"/>
      <c r="HN55" s="67"/>
      <c r="HO55" s="67"/>
      <c r="HP55" s="67"/>
      <c r="HQ55" s="67"/>
      <c r="HR55" s="67"/>
      <c r="HS55" s="67"/>
      <c r="HT55" s="67"/>
      <c r="HU55" s="67"/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</row>
    <row r="56" spans="1:244" s="68" customFormat="1" ht="15.75">
      <c r="A56" s="81" t="str">
        <f t="shared" si="12"/>
        <v>1.12.</v>
      </c>
      <c r="B56" s="81" t="str">
        <f t="shared" si="12"/>
        <v xml:space="preserve"> хозяйственно-питьевые нужды</v>
      </c>
      <c r="C56" s="117" t="str">
        <f t="shared" si="12"/>
        <v>Квартиры с общими душами на этаже</v>
      </c>
      <c r="D56" s="217"/>
      <c r="E56" s="118"/>
      <c r="F56" s="118"/>
      <c r="G56" s="219"/>
      <c r="H56" s="219"/>
      <c r="I56" s="65">
        <f t="shared" si="13"/>
        <v>0</v>
      </c>
      <c r="J56" s="330">
        <f>'данные об организации'!$I$18</f>
        <v>0</v>
      </c>
      <c r="K56" s="331"/>
      <c r="L56" s="118">
        <f t="shared" si="14"/>
        <v>0</v>
      </c>
      <c r="M56" s="118">
        <f t="shared" si="15"/>
        <v>0</v>
      </c>
      <c r="N56" s="118">
        <f t="shared" si="16"/>
        <v>0</v>
      </c>
      <c r="O56" s="118">
        <f t="shared" si="17"/>
        <v>0</v>
      </c>
      <c r="P56" s="65">
        <f t="shared" si="18"/>
        <v>0</v>
      </c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  <c r="AE56" s="91"/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1"/>
      <c r="AY56" s="91"/>
      <c r="AZ56" s="91"/>
      <c r="BA56" s="91"/>
      <c r="BB56" s="91"/>
      <c r="BC56" s="91"/>
      <c r="BD56" s="91"/>
      <c r="BE56" s="91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/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  <c r="FU56" s="67"/>
      <c r="FV56" s="67"/>
      <c r="FW56" s="67"/>
      <c r="FX56" s="67"/>
      <c r="FY56" s="67"/>
      <c r="FZ56" s="67"/>
      <c r="GA56" s="67"/>
      <c r="GB56" s="67"/>
      <c r="GC56" s="67"/>
      <c r="GD56" s="67"/>
      <c r="GE56" s="67"/>
      <c r="GF56" s="67"/>
      <c r="GG56" s="67"/>
      <c r="GH56" s="67"/>
      <c r="GI56" s="67"/>
      <c r="GJ56" s="67"/>
      <c r="GK56" s="67"/>
      <c r="GL56" s="67"/>
      <c r="GM56" s="67"/>
      <c r="GN56" s="67"/>
      <c r="GO56" s="67"/>
      <c r="GP56" s="67"/>
      <c r="GQ56" s="67"/>
      <c r="GR56" s="67"/>
      <c r="GS56" s="67"/>
      <c r="GT56" s="67"/>
      <c r="GU56" s="67"/>
      <c r="GV56" s="67"/>
      <c r="GW56" s="67"/>
      <c r="GX56" s="67"/>
      <c r="GY56" s="67"/>
      <c r="GZ56" s="67"/>
      <c r="HA56" s="67"/>
      <c r="HB56" s="67"/>
      <c r="HC56" s="67"/>
      <c r="HD56" s="67"/>
      <c r="HE56" s="67"/>
      <c r="HF56" s="67"/>
      <c r="HG56" s="67"/>
      <c r="HH56" s="67"/>
      <c r="HI56" s="67"/>
      <c r="HJ56" s="67"/>
      <c r="HK56" s="67"/>
      <c r="HL56" s="67"/>
      <c r="HM56" s="67"/>
      <c r="HN56" s="67"/>
      <c r="HO56" s="67"/>
      <c r="HP56" s="67"/>
      <c r="HQ56" s="67"/>
      <c r="HR56" s="67"/>
      <c r="HS56" s="67"/>
      <c r="HT56" s="67"/>
      <c r="HU56" s="67"/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</row>
    <row r="57" spans="1:244" s="68" customFormat="1" ht="26.25">
      <c r="A57" s="81" t="str">
        <f t="shared" si="12"/>
        <v>1.13.</v>
      </c>
      <c r="B57" s="81" t="str">
        <f t="shared" si="12"/>
        <v xml:space="preserve"> хозяйственно-питьевые нужды</v>
      </c>
      <c r="C57" s="117" t="str">
        <f t="shared" si="12"/>
        <v>Квартиры с ваннами длиной от 1500 до 1700 мм, оборудованными душами</v>
      </c>
      <c r="D57" s="217"/>
      <c r="E57" s="118"/>
      <c r="F57" s="118"/>
      <c r="G57" s="219"/>
      <c r="H57" s="219"/>
      <c r="I57" s="65">
        <f t="shared" si="13"/>
        <v>0</v>
      </c>
      <c r="J57" s="330">
        <f>'данные об организации'!$I$18</f>
        <v>0</v>
      </c>
      <c r="K57" s="331"/>
      <c r="L57" s="118">
        <f t="shared" si="14"/>
        <v>0</v>
      </c>
      <c r="M57" s="118">
        <f t="shared" si="15"/>
        <v>0</v>
      </c>
      <c r="N57" s="118">
        <f t="shared" si="16"/>
        <v>0</v>
      </c>
      <c r="O57" s="118">
        <f t="shared" si="17"/>
        <v>0</v>
      </c>
      <c r="P57" s="65">
        <f t="shared" si="18"/>
        <v>0</v>
      </c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  <c r="AE57" s="91"/>
      <c r="AF57" s="91"/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1"/>
      <c r="AY57" s="91"/>
      <c r="AZ57" s="91"/>
      <c r="BA57" s="91"/>
      <c r="BB57" s="91"/>
      <c r="BC57" s="91"/>
      <c r="BD57" s="91"/>
      <c r="BE57" s="91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7"/>
      <c r="DC57" s="67"/>
      <c r="DD57" s="67"/>
      <c r="DE57" s="67"/>
      <c r="DF57" s="67"/>
      <c r="DG57" s="67"/>
      <c r="DH57" s="67"/>
      <c r="DI57" s="67"/>
      <c r="DJ57" s="67"/>
      <c r="DK57" s="67"/>
      <c r="DL57" s="67"/>
      <c r="DM57" s="67"/>
      <c r="DN57" s="67"/>
      <c r="DO57" s="67"/>
      <c r="DP57" s="67"/>
      <c r="DQ57" s="67"/>
      <c r="DR57" s="67"/>
      <c r="DS57" s="67"/>
      <c r="DT57" s="67"/>
      <c r="DU57" s="67"/>
      <c r="DV57" s="67"/>
      <c r="DW57" s="67"/>
      <c r="DX57" s="67"/>
      <c r="DY57" s="67"/>
      <c r="DZ57" s="67"/>
      <c r="EA57" s="67"/>
      <c r="EB57" s="67"/>
      <c r="EC57" s="67"/>
      <c r="ED57" s="67"/>
      <c r="EE57" s="67"/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/>
      <c r="EW57" s="67"/>
      <c r="EX57" s="67"/>
      <c r="EY57" s="67"/>
      <c r="EZ57" s="67"/>
      <c r="FA57" s="67"/>
      <c r="FB57" s="67"/>
      <c r="FC57" s="67"/>
      <c r="FD57" s="67"/>
      <c r="FE57" s="67"/>
      <c r="FF57" s="67"/>
      <c r="FG57" s="67"/>
      <c r="FH57" s="67"/>
      <c r="FI57" s="67"/>
      <c r="FJ57" s="67"/>
      <c r="FK57" s="67"/>
      <c r="FL57" s="67"/>
      <c r="FM57" s="67"/>
      <c r="FN57" s="67"/>
      <c r="FO57" s="67"/>
      <c r="FP57" s="67"/>
      <c r="FQ57" s="67"/>
      <c r="FR57" s="67"/>
      <c r="FS57" s="67"/>
      <c r="FT57" s="67"/>
      <c r="FU57" s="67"/>
      <c r="FV57" s="67"/>
      <c r="FW57" s="67"/>
      <c r="FX57" s="67"/>
      <c r="FY57" s="67"/>
      <c r="FZ57" s="67"/>
      <c r="GA57" s="67"/>
      <c r="GB57" s="67"/>
      <c r="GC57" s="67"/>
      <c r="GD57" s="67"/>
      <c r="GE57" s="67"/>
      <c r="GF57" s="67"/>
      <c r="GG57" s="67"/>
      <c r="GH57" s="67"/>
      <c r="GI57" s="67"/>
      <c r="GJ57" s="67"/>
      <c r="GK57" s="67"/>
      <c r="GL57" s="67"/>
      <c r="GM57" s="67"/>
      <c r="GN57" s="67"/>
      <c r="GO57" s="67"/>
      <c r="GP57" s="67"/>
      <c r="GQ57" s="67"/>
      <c r="GR57" s="67"/>
      <c r="GS57" s="67"/>
      <c r="GT57" s="67"/>
      <c r="GU57" s="67"/>
      <c r="GV57" s="67"/>
      <c r="GW57" s="67"/>
      <c r="GX57" s="67"/>
      <c r="GY57" s="67"/>
      <c r="GZ57" s="67"/>
      <c r="HA57" s="67"/>
      <c r="HB57" s="67"/>
      <c r="HC57" s="67"/>
      <c r="HD57" s="67"/>
      <c r="HE57" s="67"/>
      <c r="HF57" s="67"/>
      <c r="HG57" s="67"/>
      <c r="HH57" s="67"/>
      <c r="HI57" s="67"/>
      <c r="HJ57" s="67"/>
      <c r="HK57" s="67"/>
      <c r="HL57" s="67"/>
      <c r="HM57" s="67"/>
      <c r="HN57" s="67"/>
      <c r="HO57" s="67"/>
      <c r="HP57" s="67"/>
      <c r="HQ57" s="67"/>
      <c r="HR57" s="67"/>
      <c r="HS57" s="67"/>
      <c r="HT57" s="67"/>
      <c r="HU57" s="67"/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</row>
    <row r="58" spans="1:244" s="68" customFormat="1" ht="26.25">
      <c r="A58" s="81" t="str">
        <f t="shared" si="12"/>
        <v>1.14.</v>
      </c>
      <c r="B58" s="81" t="str">
        <f t="shared" si="12"/>
        <v xml:space="preserve"> хозяйственно-питьевые нужды</v>
      </c>
      <c r="C58" s="117" t="str">
        <f t="shared" si="12"/>
        <v>Квартиры с ваннами длиной от 1500 до 1700 мм, оборудованными душами</v>
      </c>
      <c r="D58" s="217"/>
      <c r="E58" s="118"/>
      <c r="F58" s="118"/>
      <c r="G58" s="219"/>
      <c r="H58" s="219"/>
      <c r="I58" s="65">
        <f t="shared" si="13"/>
        <v>0</v>
      </c>
      <c r="J58" s="330">
        <f>'данные об организации'!$I$18</f>
        <v>0</v>
      </c>
      <c r="K58" s="331"/>
      <c r="L58" s="118">
        <f t="shared" si="14"/>
        <v>0</v>
      </c>
      <c r="M58" s="118">
        <f t="shared" si="15"/>
        <v>0</v>
      </c>
      <c r="N58" s="118">
        <f t="shared" si="16"/>
        <v>0</v>
      </c>
      <c r="O58" s="118">
        <f t="shared" si="17"/>
        <v>0</v>
      </c>
      <c r="P58" s="65">
        <f t="shared" si="18"/>
        <v>0</v>
      </c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1"/>
      <c r="AV58" s="91"/>
      <c r="AW58" s="91"/>
      <c r="AX58" s="91"/>
      <c r="AY58" s="91"/>
      <c r="AZ58" s="91"/>
      <c r="BA58" s="91"/>
      <c r="BB58" s="91"/>
      <c r="BC58" s="91"/>
      <c r="BD58" s="91"/>
      <c r="BE58" s="91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7"/>
      <c r="DN58" s="67"/>
      <c r="DO58" s="67"/>
      <c r="DP58" s="67"/>
      <c r="DQ58" s="67"/>
      <c r="DR58" s="67"/>
      <c r="DS58" s="67"/>
      <c r="DT58" s="67"/>
      <c r="DU58" s="67"/>
      <c r="DV58" s="67"/>
      <c r="DW58" s="67"/>
      <c r="DX58" s="67"/>
      <c r="DY58" s="67"/>
      <c r="DZ58" s="67"/>
      <c r="EA58" s="67"/>
      <c r="EB58" s="67"/>
      <c r="EC58" s="67"/>
      <c r="ED58" s="67"/>
      <c r="EE58" s="67"/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/>
      <c r="EW58" s="67"/>
      <c r="EX58" s="67"/>
      <c r="EY58" s="67"/>
      <c r="EZ58" s="67"/>
      <c r="FA58" s="67"/>
      <c r="FB58" s="67"/>
      <c r="FC58" s="67"/>
      <c r="FD58" s="67"/>
      <c r="FE58" s="67"/>
      <c r="FF58" s="67"/>
      <c r="FG58" s="67"/>
      <c r="FH58" s="67"/>
      <c r="FI58" s="67"/>
      <c r="FJ58" s="67"/>
      <c r="FK58" s="67"/>
      <c r="FL58" s="67"/>
      <c r="FM58" s="67"/>
      <c r="FN58" s="67"/>
      <c r="FO58" s="67"/>
      <c r="FP58" s="67"/>
      <c r="FQ58" s="67"/>
      <c r="FR58" s="67"/>
      <c r="FS58" s="67"/>
      <c r="FT58" s="67"/>
      <c r="FU58" s="67"/>
      <c r="FV58" s="67"/>
      <c r="FW58" s="67"/>
      <c r="FX58" s="67"/>
      <c r="FY58" s="67"/>
      <c r="FZ58" s="67"/>
      <c r="GA58" s="67"/>
      <c r="GB58" s="67"/>
      <c r="GC58" s="67"/>
      <c r="GD58" s="67"/>
      <c r="GE58" s="67"/>
      <c r="GF58" s="67"/>
      <c r="GG58" s="67"/>
      <c r="GH58" s="67"/>
      <c r="GI58" s="67"/>
      <c r="GJ58" s="67"/>
      <c r="GK58" s="67"/>
      <c r="GL58" s="67"/>
      <c r="GM58" s="67"/>
      <c r="GN58" s="67"/>
      <c r="GO58" s="67"/>
      <c r="GP58" s="67"/>
      <c r="GQ58" s="67"/>
      <c r="GR58" s="67"/>
      <c r="GS58" s="67"/>
      <c r="GT58" s="67"/>
      <c r="GU58" s="67"/>
      <c r="GV58" s="67"/>
      <c r="GW58" s="67"/>
      <c r="GX58" s="67"/>
      <c r="GY58" s="67"/>
      <c r="GZ58" s="67"/>
      <c r="HA58" s="67"/>
      <c r="HB58" s="67"/>
      <c r="HC58" s="67"/>
      <c r="HD58" s="67"/>
      <c r="HE58" s="67"/>
      <c r="HF58" s="67"/>
      <c r="HG58" s="67"/>
      <c r="HH58" s="67"/>
      <c r="HI58" s="67"/>
      <c r="HJ58" s="67"/>
      <c r="HK58" s="67"/>
      <c r="HL58" s="67"/>
      <c r="HM58" s="67"/>
      <c r="HN58" s="67"/>
      <c r="HO58" s="67"/>
      <c r="HP58" s="67"/>
      <c r="HQ58" s="67"/>
      <c r="HR58" s="67"/>
      <c r="HS58" s="67"/>
      <c r="HT58" s="67"/>
      <c r="HU58" s="67"/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</row>
    <row r="59" spans="1:244" s="68" customFormat="1" ht="15.75">
      <c r="A59" s="81" t="str">
        <f t="shared" si="12"/>
        <v>1.15.</v>
      </c>
      <c r="B59" s="81" t="str">
        <f t="shared" si="12"/>
        <v xml:space="preserve"> хозяйственно-питьевые нужды</v>
      </c>
      <c r="C59" s="117" t="str">
        <f t="shared" si="12"/>
        <v>Квартиры с общими душами в секции</v>
      </c>
      <c r="D59" s="217"/>
      <c r="E59" s="118"/>
      <c r="F59" s="118"/>
      <c r="G59" s="219"/>
      <c r="H59" s="219"/>
      <c r="I59" s="65">
        <f t="shared" si="13"/>
        <v>0</v>
      </c>
      <c r="J59" s="330">
        <f>'данные об организации'!$I$18</f>
        <v>0</v>
      </c>
      <c r="K59" s="331"/>
      <c r="L59" s="118">
        <f t="shared" si="14"/>
        <v>0</v>
      </c>
      <c r="M59" s="118">
        <f t="shared" si="15"/>
        <v>0</v>
      </c>
      <c r="N59" s="118">
        <f t="shared" si="16"/>
        <v>0</v>
      </c>
      <c r="O59" s="118">
        <f t="shared" si="17"/>
        <v>0</v>
      </c>
      <c r="P59" s="65">
        <f t="shared" si="18"/>
        <v>0</v>
      </c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  <c r="AE59" s="91"/>
      <c r="AF59" s="91"/>
      <c r="AG59" s="91"/>
      <c r="AH59" s="91"/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91"/>
      <c r="AX59" s="91"/>
      <c r="AY59" s="91"/>
      <c r="AZ59" s="91"/>
      <c r="BA59" s="91"/>
      <c r="BB59" s="91"/>
      <c r="BC59" s="91"/>
      <c r="BD59" s="91"/>
      <c r="BE59" s="91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7"/>
      <c r="FF59" s="67"/>
      <c r="FG59" s="67"/>
      <c r="FH59" s="67"/>
      <c r="FI59" s="67"/>
      <c r="FJ59" s="67"/>
      <c r="FK59" s="67"/>
      <c r="FL59" s="67"/>
      <c r="FM59" s="67"/>
      <c r="FN59" s="67"/>
      <c r="FO59" s="67"/>
      <c r="FP59" s="67"/>
      <c r="FQ59" s="67"/>
      <c r="FR59" s="67"/>
      <c r="FS59" s="67"/>
      <c r="FT59" s="67"/>
      <c r="FU59" s="67"/>
      <c r="FV59" s="67"/>
      <c r="FW59" s="67"/>
      <c r="FX59" s="67"/>
      <c r="FY59" s="67"/>
      <c r="FZ59" s="67"/>
      <c r="GA59" s="67"/>
      <c r="GB59" s="67"/>
      <c r="GC59" s="67"/>
      <c r="GD59" s="67"/>
      <c r="GE59" s="67"/>
      <c r="GF59" s="67"/>
      <c r="GG59" s="67"/>
      <c r="GH59" s="67"/>
      <c r="GI59" s="67"/>
      <c r="GJ59" s="67"/>
      <c r="GK59" s="67"/>
      <c r="GL59" s="67"/>
      <c r="GM59" s="67"/>
      <c r="GN59" s="67"/>
      <c r="GO59" s="67"/>
      <c r="GP59" s="67"/>
      <c r="GQ59" s="67"/>
      <c r="GR59" s="67"/>
      <c r="GS59" s="67"/>
      <c r="GT59" s="67"/>
      <c r="GU59" s="67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</row>
    <row r="60" spans="1:244" s="68" customFormat="1" ht="26.25">
      <c r="A60" s="81" t="str">
        <f t="shared" si="12"/>
        <v>1.16.</v>
      </c>
      <c r="B60" s="81" t="str">
        <f t="shared" si="12"/>
        <v xml:space="preserve"> хозяйственно-питьевые нужды</v>
      </c>
      <c r="C60" s="117" t="str">
        <f t="shared" si="12"/>
        <v>Квартиры с ваннами длиной от 1500 до 1700 мм, оборудованными душами</v>
      </c>
      <c r="D60" s="217"/>
      <c r="E60" s="118"/>
      <c r="F60" s="118"/>
      <c r="G60" s="219"/>
      <c r="H60" s="219"/>
      <c r="I60" s="65">
        <f t="shared" si="13"/>
        <v>0</v>
      </c>
      <c r="J60" s="330">
        <f>'данные об организации'!$I$18</f>
        <v>0</v>
      </c>
      <c r="K60" s="331"/>
      <c r="L60" s="118">
        <f t="shared" si="14"/>
        <v>0</v>
      </c>
      <c r="M60" s="118">
        <f t="shared" si="15"/>
        <v>0</v>
      </c>
      <c r="N60" s="118">
        <f t="shared" si="16"/>
        <v>0</v>
      </c>
      <c r="O60" s="118">
        <f t="shared" si="17"/>
        <v>0</v>
      </c>
      <c r="P60" s="65">
        <f t="shared" si="18"/>
        <v>0</v>
      </c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91"/>
      <c r="AX60" s="91"/>
      <c r="AY60" s="91"/>
      <c r="AZ60" s="91"/>
      <c r="BA60" s="91"/>
      <c r="BB60" s="91"/>
      <c r="BC60" s="91"/>
      <c r="BD60" s="91"/>
      <c r="BE60" s="91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7"/>
      <c r="CL60" s="67"/>
      <c r="CM60" s="67"/>
      <c r="CN60" s="67"/>
      <c r="CO60" s="67"/>
      <c r="CP60" s="67"/>
      <c r="CQ60" s="67"/>
      <c r="CR60" s="67"/>
      <c r="CS60" s="67"/>
      <c r="CT60" s="67"/>
      <c r="CU60" s="67"/>
      <c r="CV60" s="67"/>
      <c r="CW60" s="67"/>
      <c r="CX60" s="67"/>
      <c r="CY60" s="67"/>
      <c r="CZ60" s="67"/>
      <c r="DA60" s="67"/>
      <c r="DB60" s="67"/>
      <c r="DC60" s="67"/>
      <c r="DD60" s="67"/>
      <c r="DE60" s="67"/>
      <c r="DF60" s="67"/>
      <c r="DG60" s="67"/>
      <c r="DH60" s="67"/>
      <c r="DI60" s="67"/>
      <c r="DJ60" s="67"/>
      <c r="DK60" s="67"/>
      <c r="DL60" s="67"/>
      <c r="DM60" s="67"/>
      <c r="DN60" s="67"/>
      <c r="DO60" s="67"/>
      <c r="DP60" s="67"/>
      <c r="DQ60" s="67"/>
      <c r="DR60" s="67"/>
      <c r="DS60" s="67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7"/>
      <c r="EE60" s="67"/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/>
      <c r="EW60" s="67"/>
      <c r="EX60" s="67"/>
      <c r="EY60" s="67"/>
      <c r="EZ60" s="67"/>
      <c r="FA60" s="67"/>
      <c r="FB60" s="67"/>
      <c r="FC60" s="67"/>
      <c r="FD60" s="67"/>
      <c r="FE60" s="67"/>
      <c r="FF60" s="67"/>
      <c r="FG60" s="67"/>
      <c r="FH60" s="67"/>
      <c r="FI60" s="67"/>
      <c r="FJ60" s="67"/>
      <c r="FK60" s="67"/>
      <c r="FL60" s="67"/>
      <c r="FM60" s="67"/>
      <c r="FN60" s="67"/>
      <c r="FO60" s="67"/>
      <c r="FP60" s="67"/>
      <c r="FQ60" s="67"/>
      <c r="FR60" s="67"/>
      <c r="FS60" s="67"/>
      <c r="FT60" s="67"/>
      <c r="FU60" s="67"/>
      <c r="FV60" s="67"/>
      <c r="FW60" s="67"/>
      <c r="FX60" s="67"/>
      <c r="FY60" s="67"/>
      <c r="FZ60" s="67"/>
      <c r="GA60" s="67"/>
      <c r="GB60" s="67"/>
      <c r="GC60" s="67"/>
      <c r="GD60" s="67"/>
      <c r="GE60" s="67"/>
      <c r="GF60" s="67"/>
      <c r="GG60" s="67"/>
      <c r="GH60" s="67"/>
      <c r="GI60" s="67"/>
      <c r="GJ60" s="67"/>
      <c r="GK60" s="67"/>
      <c r="GL60" s="67"/>
      <c r="GM60" s="67"/>
      <c r="GN60" s="67"/>
      <c r="GO60" s="67"/>
      <c r="GP60" s="67"/>
      <c r="GQ60" s="67"/>
      <c r="GR60" s="67"/>
      <c r="GS60" s="67"/>
      <c r="GT60" s="67"/>
      <c r="GU60" s="67"/>
      <c r="GV60" s="67"/>
      <c r="GW60" s="67"/>
      <c r="GX60" s="67"/>
      <c r="GY60" s="67"/>
      <c r="GZ60" s="67"/>
      <c r="HA60" s="67"/>
      <c r="HB60" s="67"/>
      <c r="HC60" s="67"/>
      <c r="HD60" s="67"/>
      <c r="HE60" s="67"/>
      <c r="HF60" s="67"/>
      <c r="HG60" s="67"/>
      <c r="HH60" s="67"/>
      <c r="HI60" s="67"/>
      <c r="HJ60" s="67"/>
      <c r="HK60" s="67"/>
      <c r="HL60" s="67"/>
      <c r="HM60" s="67"/>
      <c r="HN60" s="67"/>
      <c r="HO60" s="67"/>
      <c r="HP60" s="67"/>
      <c r="HQ60" s="67"/>
      <c r="HR60" s="67"/>
      <c r="HS60" s="67"/>
      <c r="HT60" s="67"/>
      <c r="HU60" s="67"/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</row>
    <row r="61" spans="1:244" s="68" customFormat="1" ht="15.75">
      <c r="A61" s="81" t="str">
        <f t="shared" si="12"/>
        <v>1.17.</v>
      </c>
      <c r="B61" s="81" t="str">
        <f t="shared" si="12"/>
        <v xml:space="preserve"> хозяйственно-питьевые нужды</v>
      </c>
      <c r="C61" s="117" t="str">
        <f t="shared" si="12"/>
        <v>с водопроводом без канализации</v>
      </c>
      <c r="D61" s="217"/>
      <c r="E61" s="118"/>
      <c r="F61" s="118"/>
      <c r="G61" s="219"/>
      <c r="H61" s="219"/>
      <c r="I61" s="65">
        <f t="shared" si="13"/>
        <v>0</v>
      </c>
      <c r="J61" s="330">
        <f>'данные об организации'!$I$18</f>
        <v>0</v>
      </c>
      <c r="K61" s="331"/>
      <c r="L61" s="118">
        <f t="shared" si="14"/>
        <v>0</v>
      </c>
      <c r="M61" s="118">
        <f t="shared" si="15"/>
        <v>0</v>
      </c>
      <c r="N61" s="118">
        <f t="shared" si="16"/>
        <v>0</v>
      </c>
      <c r="O61" s="118">
        <f t="shared" si="17"/>
        <v>0</v>
      </c>
      <c r="P61" s="65">
        <f t="shared" si="18"/>
        <v>0</v>
      </c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1"/>
      <c r="AH61" s="91"/>
      <c r="AI61" s="91"/>
      <c r="AJ61" s="91"/>
      <c r="AK61" s="91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91"/>
      <c r="AX61" s="91"/>
      <c r="AY61" s="91"/>
      <c r="AZ61" s="91"/>
      <c r="BA61" s="91"/>
      <c r="BB61" s="91"/>
      <c r="BC61" s="91"/>
      <c r="BD61" s="91"/>
      <c r="BE61" s="91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7"/>
      <c r="CU61" s="67"/>
      <c r="CV61" s="67"/>
      <c r="CW61" s="67"/>
      <c r="CX61" s="67"/>
      <c r="CY61" s="67"/>
      <c r="CZ61" s="67"/>
      <c r="DA61" s="67"/>
      <c r="DB61" s="67"/>
      <c r="DC61" s="67"/>
      <c r="DD61" s="67"/>
      <c r="DE61" s="67"/>
      <c r="DF61" s="67"/>
      <c r="DG61" s="67"/>
      <c r="DH61" s="67"/>
      <c r="DI61" s="67"/>
      <c r="DJ61" s="67"/>
      <c r="DK61" s="67"/>
      <c r="DL61" s="67"/>
      <c r="DM61" s="67"/>
      <c r="DN61" s="67"/>
      <c r="DO61" s="67"/>
      <c r="DP61" s="67"/>
      <c r="DQ61" s="67"/>
      <c r="DR61" s="67"/>
      <c r="DS61" s="67"/>
      <c r="DT61" s="67"/>
      <c r="DU61" s="67"/>
      <c r="DV61" s="67"/>
      <c r="DW61" s="67"/>
      <c r="DX61" s="67"/>
      <c r="DY61" s="67"/>
      <c r="DZ61" s="67"/>
      <c r="EA61" s="67"/>
      <c r="EB61" s="67"/>
      <c r="EC61" s="67"/>
      <c r="ED61" s="67"/>
      <c r="EE61" s="67"/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/>
      <c r="EW61" s="67"/>
      <c r="EX61" s="67"/>
      <c r="EY61" s="67"/>
      <c r="EZ61" s="67"/>
      <c r="FA61" s="67"/>
      <c r="FB61" s="67"/>
      <c r="FC61" s="67"/>
      <c r="FD61" s="67"/>
      <c r="FE61" s="67"/>
      <c r="FF61" s="67"/>
      <c r="FG61" s="67"/>
      <c r="FH61" s="67"/>
      <c r="FI61" s="67"/>
      <c r="FJ61" s="67"/>
      <c r="FK61" s="67"/>
      <c r="FL61" s="67"/>
      <c r="FM61" s="67"/>
      <c r="FN61" s="67"/>
      <c r="FO61" s="67"/>
      <c r="FP61" s="67"/>
      <c r="FQ61" s="67"/>
      <c r="FR61" s="67"/>
      <c r="FS61" s="67"/>
      <c r="FT61" s="67"/>
      <c r="FU61" s="67"/>
      <c r="FV61" s="67"/>
      <c r="FW61" s="67"/>
      <c r="FX61" s="67"/>
      <c r="FY61" s="67"/>
      <c r="FZ61" s="67"/>
      <c r="GA61" s="67"/>
      <c r="GB61" s="67"/>
      <c r="GC61" s="67"/>
      <c r="GD61" s="67"/>
      <c r="GE61" s="67"/>
      <c r="GF61" s="67"/>
      <c r="GG61" s="67"/>
      <c r="GH61" s="67"/>
      <c r="GI61" s="67"/>
      <c r="GJ61" s="67"/>
      <c r="GK61" s="67"/>
      <c r="GL61" s="67"/>
      <c r="GM61" s="67"/>
      <c r="GN61" s="67"/>
      <c r="GO61" s="67"/>
      <c r="GP61" s="67"/>
      <c r="GQ61" s="67"/>
      <c r="GR61" s="67"/>
      <c r="GS61" s="67"/>
      <c r="GT61" s="67"/>
      <c r="GU61" s="67"/>
      <c r="GV61" s="67"/>
      <c r="GW61" s="67"/>
      <c r="GX61" s="67"/>
      <c r="GY61" s="67"/>
      <c r="GZ61" s="67"/>
      <c r="HA61" s="67"/>
      <c r="HB61" s="67"/>
      <c r="HC61" s="67"/>
      <c r="HD61" s="67"/>
      <c r="HE61" s="67"/>
      <c r="HF61" s="67"/>
      <c r="HG61" s="67"/>
      <c r="HH61" s="67"/>
      <c r="HI61" s="67"/>
      <c r="HJ61" s="67"/>
      <c r="HK61" s="67"/>
      <c r="HL61" s="67"/>
      <c r="HM61" s="67"/>
      <c r="HN61" s="67"/>
      <c r="HO61" s="67"/>
      <c r="HP61" s="67"/>
      <c r="HQ61" s="67"/>
      <c r="HR61" s="67"/>
      <c r="HS61" s="67"/>
      <c r="HT61" s="67"/>
      <c r="HU61" s="67"/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</row>
    <row r="62" spans="1:244" s="68" customFormat="1" ht="15.75">
      <c r="A62" s="81" t="str">
        <f t="shared" si="12"/>
        <v>1.18.</v>
      </c>
      <c r="B62" s="81" t="str">
        <f t="shared" si="12"/>
        <v xml:space="preserve"> хозяйственно-питьевые нужды</v>
      </c>
      <c r="C62" s="117" t="str">
        <f t="shared" si="12"/>
        <v>водопровод, ванны без ГВС и кан-ции</v>
      </c>
      <c r="D62" s="217"/>
      <c r="E62" s="118"/>
      <c r="F62" s="118"/>
      <c r="G62" s="219"/>
      <c r="H62" s="219"/>
      <c r="I62" s="65">
        <f t="shared" si="13"/>
        <v>0</v>
      </c>
      <c r="J62" s="330">
        <f>'данные об организации'!$I$18</f>
        <v>0</v>
      </c>
      <c r="K62" s="331"/>
      <c r="L62" s="118">
        <f t="shared" si="14"/>
        <v>0</v>
      </c>
      <c r="M62" s="118">
        <f t="shared" si="15"/>
        <v>0</v>
      </c>
      <c r="N62" s="118">
        <f t="shared" si="16"/>
        <v>0</v>
      </c>
      <c r="O62" s="118">
        <f t="shared" si="17"/>
        <v>0</v>
      </c>
      <c r="P62" s="65">
        <f t="shared" si="18"/>
        <v>0</v>
      </c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1"/>
      <c r="AV62" s="91"/>
      <c r="AW62" s="91"/>
      <c r="AX62" s="91"/>
      <c r="AY62" s="91"/>
      <c r="AZ62" s="91"/>
      <c r="BA62" s="91"/>
      <c r="BB62" s="91"/>
      <c r="BC62" s="91"/>
      <c r="BD62" s="91"/>
      <c r="BE62" s="91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  <c r="BU62" s="67"/>
      <c r="BV62" s="67"/>
      <c r="BW62" s="67"/>
      <c r="BX62" s="67"/>
      <c r="BY62" s="67"/>
      <c r="BZ62" s="67"/>
      <c r="CA62" s="67"/>
      <c r="CB62" s="67"/>
      <c r="CC62" s="67"/>
      <c r="CD62" s="67"/>
      <c r="CE62" s="67"/>
      <c r="CF62" s="67"/>
      <c r="CG62" s="67"/>
      <c r="CH62" s="67"/>
      <c r="CI62" s="67"/>
      <c r="CJ62" s="67"/>
      <c r="CK62" s="67"/>
      <c r="CL62" s="67"/>
      <c r="CM62" s="67"/>
      <c r="CN62" s="67"/>
      <c r="CO62" s="67"/>
      <c r="CP62" s="67"/>
      <c r="CQ62" s="67"/>
      <c r="CR62" s="67"/>
      <c r="CS62" s="67"/>
      <c r="CT62" s="67"/>
      <c r="CU62" s="67"/>
      <c r="CV62" s="67"/>
      <c r="CW62" s="67"/>
      <c r="CX62" s="67"/>
      <c r="CY62" s="67"/>
      <c r="CZ62" s="67"/>
      <c r="DA62" s="67"/>
      <c r="DB62" s="67"/>
      <c r="DC62" s="67"/>
      <c r="DD62" s="67"/>
      <c r="DE62" s="67"/>
      <c r="DF62" s="67"/>
      <c r="DG62" s="67"/>
      <c r="DH62" s="67"/>
      <c r="DI62" s="67"/>
      <c r="DJ62" s="67"/>
      <c r="DK62" s="67"/>
      <c r="DL62" s="67"/>
      <c r="DM62" s="67"/>
      <c r="DN62" s="67"/>
      <c r="DO62" s="67"/>
      <c r="DP62" s="67"/>
      <c r="DQ62" s="67"/>
      <c r="DR62" s="67"/>
      <c r="DS62" s="67"/>
      <c r="DT62" s="67"/>
      <c r="DU62" s="67"/>
      <c r="DV62" s="67"/>
      <c r="DW62" s="67"/>
      <c r="DX62" s="67"/>
      <c r="DY62" s="67"/>
      <c r="DZ62" s="67"/>
      <c r="EA62" s="67"/>
      <c r="EB62" s="67"/>
      <c r="EC62" s="67"/>
      <c r="ED62" s="67"/>
      <c r="EE62" s="67"/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/>
      <c r="EW62" s="67"/>
      <c r="EX62" s="67"/>
      <c r="EY62" s="67"/>
      <c r="EZ62" s="67"/>
      <c r="FA62" s="67"/>
      <c r="FB62" s="67"/>
      <c r="FC62" s="67"/>
      <c r="FD62" s="67"/>
      <c r="FE62" s="67"/>
      <c r="FF62" s="67"/>
      <c r="FG62" s="67"/>
      <c r="FH62" s="67"/>
      <c r="FI62" s="67"/>
      <c r="FJ62" s="67"/>
      <c r="FK62" s="67"/>
      <c r="FL62" s="67"/>
      <c r="FM62" s="67"/>
      <c r="FN62" s="67"/>
      <c r="FO62" s="67"/>
      <c r="FP62" s="67"/>
      <c r="FQ62" s="67"/>
      <c r="FR62" s="67"/>
      <c r="FS62" s="67"/>
      <c r="FT62" s="67"/>
      <c r="FU62" s="67"/>
      <c r="FV62" s="67"/>
      <c r="FW62" s="67"/>
      <c r="FX62" s="67"/>
      <c r="FY62" s="67"/>
      <c r="FZ62" s="67"/>
      <c r="GA62" s="67"/>
      <c r="GB62" s="67"/>
      <c r="GC62" s="67"/>
      <c r="GD62" s="67"/>
      <c r="GE62" s="67"/>
      <c r="GF62" s="67"/>
      <c r="GG62" s="67"/>
      <c r="GH62" s="67"/>
      <c r="GI62" s="67"/>
      <c r="GJ62" s="67"/>
      <c r="GK62" s="67"/>
      <c r="GL62" s="67"/>
      <c r="GM62" s="67"/>
      <c r="GN62" s="67"/>
      <c r="GO62" s="67"/>
      <c r="GP62" s="67"/>
      <c r="GQ62" s="67"/>
      <c r="GR62" s="67"/>
      <c r="GS62" s="67"/>
      <c r="GT62" s="67"/>
      <c r="GU62" s="67"/>
      <c r="GV62" s="67"/>
      <c r="GW62" s="67"/>
      <c r="GX62" s="67"/>
      <c r="GY62" s="67"/>
      <c r="GZ62" s="67"/>
      <c r="HA62" s="67"/>
      <c r="HB62" s="67"/>
      <c r="HC62" s="67"/>
      <c r="HD62" s="67"/>
      <c r="HE62" s="67"/>
      <c r="HF62" s="67"/>
      <c r="HG62" s="67"/>
      <c r="HH62" s="67"/>
      <c r="HI62" s="67"/>
      <c r="HJ62" s="67"/>
      <c r="HK62" s="67"/>
      <c r="HL62" s="67"/>
      <c r="HM62" s="67"/>
      <c r="HN62" s="67"/>
      <c r="HO62" s="67"/>
      <c r="HP62" s="67"/>
      <c r="HQ62" s="67"/>
      <c r="HR62" s="67"/>
      <c r="HS62" s="67"/>
      <c r="HT62" s="67"/>
      <c r="HU62" s="67"/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</row>
    <row r="63" spans="1:244" s="68" customFormat="1" ht="26.25">
      <c r="A63" s="81" t="str">
        <f t="shared" si="12"/>
        <v>1.19.</v>
      </c>
      <c r="B63" s="81" t="str">
        <f t="shared" si="12"/>
        <v xml:space="preserve"> хозяйственно-питьевые нужды</v>
      </c>
      <c r="C63" s="117" t="str">
        <f t="shared" si="12"/>
        <v>с ваннами, оборудованными душами и с канализацией</v>
      </c>
      <c r="D63" s="217"/>
      <c r="E63" s="118"/>
      <c r="F63" s="118"/>
      <c r="G63" s="219"/>
      <c r="H63" s="219"/>
      <c r="I63" s="65">
        <f t="shared" si="13"/>
        <v>0</v>
      </c>
      <c r="J63" s="330">
        <f>'данные об организации'!$I$18</f>
        <v>0</v>
      </c>
      <c r="K63" s="331"/>
      <c r="L63" s="118">
        <f t="shared" si="14"/>
        <v>0</v>
      </c>
      <c r="M63" s="118">
        <f t="shared" si="15"/>
        <v>0</v>
      </c>
      <c r="N63" s="118">
        <f t="shared" si="16"/>
        <v>0</v>
      </c>
      <c r="O63" s="118">
        <f t="shared" si="17"/>
        <v>0</v>
      </c>
      <c r="P63" s="65">
        <f t="shared" si="18"/>
        <v>0</v>
      </c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  <c r="AO63" s="91"/>
      <c r="AP63" s="91"/>
      <c r="AQ63" s="91"/>
      <c r="AR63" s="91"/>
      <c r="AS63" s="91"/>
      <c r="AT63" s="91"/>
      <c r="AU63" s="91"/>
      <c r="AV63" s="91"/>
      <c r="AW63" s="91"/>
      <c r="AX63" s="91"/>
      <c r="AY63" s="91"/>
      <c r="AZ63" s="91"/>
      <c r="BA63" s="91"/>
      <c r="BB63" s="91"/>
      <c r="BC63" s="91"/>
      <c r="BD63" s="91"/>
      <c r="BE63" s="91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  <c r="BU63" s="67"/>
      <c r="BV63" s="67"/>
      <c r="BW63" s="67"/>
      <c r="BX63" s="67"/>
      <c r="BY63" s="67"/>
      <c r="BZ63" s="67"/>
      <c r="CA63" s="67"/>
      <c r="CB63" s="67"/>
      <c r="CC63" s="67"/>
      <c r="CD63" s="67"/>
      <c r="CE63" s="67"/>
      <c r="CF63" s="67"/>
      <c r="CG63" s="67"/>
      <c r="CH63" s="67"/>
      <c r="CI63" s="67"/>
      <c r="CJ63" s="67"/>
      <c r="CK63" s="67"/>
      <c r="CL63" s="67"/>
      <c r="CM63" s="67"/>
      <c r="CN63" s="67"/>
      <c r="CO63" s="67"/>
      <c r="CP63" s="67"/>
      <c r="CQ63" s="67"/>
      <c r="CR63" s="67"/>
      <c r="CS63" s="67"/>
      <c r="CT63" s="67"/>
      <c r="CU63" s="67"/>
      <c r="CV63" s="67"/>
      <c r="CW63" s="67"/>
      <c r="CX63" s="67"/>
      <c r="CY63" s="67"/>
      <c r="CZ63" s="67"/>
      <c r="DA63" s="67"/>
      <c r="DB63" s="67"/>
      <c r="DC63" s="67"/>
      <c r="DD63" s="67"/>
      <c r="DE63" s="67"/>
      <c r="DF63" s="67"/>
      <c r="DG63" s="67"/>
      <c r="DH63" s="67"/>
      <c r="DI63" s="67"/>
      <c r="DJ63" s="67"/>
      <c r="DK63" s="67"/>
      <c r="DL63" s="67"/>
      <c r="DM63" s="67"/>
      <c r="DN63" s="67"/>
      <c r="DO63" s="67"/>
      <c r="DP63" s="67"/>
      <c r="DQ63" s="67"/>
      <c r="DR63" s="67"/>
      <c r="DS63" s="67"/>
      <c r="DT63" s="67"/>
      <c r="DU63" s="67"/>
      <c r="DV63" s="67"/>
      <c r="DW63" s="67"/>
      <c r="DX63" s="67"/>
      <c r="DY63" s="67"/>
      <c r="DZ63" s="67"/>
      <c r="EA63" s="67"/>
      <c r="EB63" s="67"/>
      <c r="EC63" s="67"/>
      <c r="ED63" s="67"/>
      <c r="EE63" s="67"/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/>
      <c r="EW63" s="67"/>
      <c r="EX63" s="67"/>
      <c r="EY63" s="67"/>
      <c r="EZ63" s="67"/>
      <c r="FA63" s="67"/>
      <c r="FB63" s="67"/>
      <c r="FC63" s="67"/>
      <c r="FD63" s="67"/>
      <c r="FE63" s="67"/>
      <c r="FF63" s="67"/>
      <c r="FG63" s="67"/>
      <c r="FH63" s="67"/>
      <c r="FI63" s="67"/>
      <c r="FJ63" s="67"/>
      <c r="FK63" s="67"/>
      <c r="FL63" s="67"/>
      <c r="FM63" s="67"/>
      <c r="FN63" s="67"/>
      <c r="FO63" s="67"/>
      <c r="FP63" s="67"/>
      <c r="FQ63" s="67"/>
      <c r="FR63" s="67"/>
      <c r="FS63" s="67"/>
      <c r="FT63" s="67"/>
      <c r="FU63" s="67"/>
      <c r="FV63" s="67"/>
      <c r="FW63" s="67"/>
      <c r="FX63" s="67"/>
      <c r="FY63" s="67"/>
      <c r="FZ63" s="67"/>
      <c r="GA63" s="67"/>
      <c r="GB63" s="67"/>
      <c r="GC63" s="67"/>
      <c r="GD63" s="67"/>
      <c r="GE63" s="67"/>
      <c r="GF63" s="67"/>
      <c r="GG63" s="67"/>
      <c r="GH63" s="67"/>
      <c r="GI63" s="67"/>
      <c r="GJ63" s="67"/>
      <c r="GK63" s="67"/>
      <c r="GL63" s="67"/>
      <c r="GM63" s="67"/>
      <c r="GN63" s="67"/>
      <c r="GO63" s="67"/>
      <c r="GP63" s="67"/>
      <c r="GQ63" s="67"/>
      <c r="GR63" s="67"/>
      <c r="GS63" s="67"/>
      <c r="GT63" s="67"/>
      <c r="GU63" s="67"/>
      <c r="GV63" s="67"/>
      <c r="GW63" s="67"/>
      <c r="GX63" s="67"/>
      <c r="GY63" s="67"/>
      <c r="GZ63" s="67"/>
      <c r="HA63" s="67"/>
      <c r="HB63" s="67"/>
      <c r="HC63" s="67"/>
      <c r="HD63" s="67"/>
      <c r="HE63" s="67"/>
      <c r="HF63" s="67"/>
      <c r="HG63" s="67"/>
      <c r="HH63" s="67"/>
      <c r="HI63" s="67"/>
      <c r="HJ63" s="67"/>
      <c r="HK63" s="67"/>
      <c r="HL63" s="67"/>
      <c r="HM63" s="67"/>
      <c r="HN63" s="67"/>
      <c r="HO63" s="67"/>
      <c r="HP63" s="67"/>
      <c r="HQ63" s="67"/>
      <c r="HR63" s="67"/>
      <c r="HS63" s="67"/>
      <c r="HT63" s="67"/>
      <c r="HU63" s="67"/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</row>
    <row r="64" spans="1:244" s="68" customFormat="1" ht="15.75">
      <c r="A64" s="81" t="str">
        <f t="shared" si="12"/>
        <v>1.20.</v>
      </c>
      <c r="B64" s="81" t="str">
        <f t="shared" si="12"/>
        <v xml:space="preserve"> хозяйственно-питьевые нужды</v>
      </c>
      <c r="C64" s="117" t="str">
        <f t="shared" si="12"/>
        <v>с водопроводом без канализации</v>
      </c>
      <c r="D64" s="217"/>
      <c r="E64" s="118"/>
      <c r="F64" s="118"/>
      <c r="G64" s="219"/>
      <c r="H64" s="219"/>
      <c r="I64" s="65">
        <f t="shared" si="13"/>
        <v>0</v>
      </c>
      <c r="J64" s="330">
        <f>'данные об организации'!$I$18</f>
        <v>0</v>
      </c>
      <c r="K64" s="331"/>
      <c r="L64" s="118">
        <f t="shared" si="14"/>
        <v>0</v>
      </c>
      <c r="M64" s="118">
        <f t="shared" si="15"/>
        <v>0</v>
      </c>
      <c r="N64" s="118">
        <f t="shared" si="16"/>
        <v>0</v>
      </c>
      <c r="O64" s="118">
        <f t="shared" si="17"/>
        <v>0</v>
      </c>
      <c r="P64" s="65">
        <f t="shared" si="18"/>
        <v>0</v>
      </c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1"/>
      <c r="AT64" s="91"/>
      <c r="AU64" s="91"/>
      <c r="AV64" s="91"/>
      <c r="AW64" s="91"/>
      <c r="AX64" s="91"/>
      <c r="AY64" s="91"/>
      <c r="AZ64" s="91"/>
      <c r="BA64" s="91"/>
      <c r="BB64" s="91"/>
      <c r="BC64" s="91"/>
      <c r="BD64" s="91"/>
      <c r="BE64" s="91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  <c r="BX64" s="67"/>
      <c r="BY64" s="67"/>
      <c r="BZ64" s="67"/>
      <c r="CA64" s="67"/>
      <c r="CB64" s="67"/>
      <c r="CC64" s="67"/>
      <c r="CD64" s="67"/>
      <c r="CE64" s="67"/>
      <c r="CF64" s="67"/>
      <c r="CG64" s="67"/>
      <c r="CH64" s="67"/>
      <c r="CI64" s="67"/>
      <c r="CJ64" s="67"/>
      <c r="CK64" s="67"/>
      <c r="CL64" s="67"/>
      <c r="CM64" s="67"/>
      <c r="CN64" s="67"/>
      <c r="CO64" s="67"/>
      <c r="CP64" s="67"/>
      <c r="CQ64" s="67"/>
      <c r="CR64" s="67"/>
      <c r="CS64" s="67"/>
      <c r="CT64" s="67"/>
      <c r="CU64" s="67"/>
      <c r="CV64" s="67"/>
      <c r="CW64" s="67"/>
      <c r="CX64" s="67"/>
      <c r="CY64" s="67"/>
      <c r="CZ64" s="67"/>
      <c r="DA64" s="67"/>
      <c r="DB64" s="67"/>
      <c r="DC64" s="67"/>
      <c r="DD64" s="67"/>
      <c r="DE64" s="67"/>
      <c r="DF64" s="67"/>
      <c r="DG64" s="67"/>
      <c r="DH64" s="67"/>
      <c r="DI64" s="67"/>
      <c r="DJ64" s="67"/>
      <c r="DK64" s="67"/>
      <c r="DL64" s="67"/>
      <c r="DM64" s="67"/>
      <c r="DN64" s="67"/>
      <c r="DO64" s="67"/>
      <c r="DP64" s="67"/>
      <c r="DQ64" s="67"/>
      <c r="DR64" s="67"/>
      <c r="DS64" s="67"/>
      <c r="DT64" s="67"/>
      <c r="DU64" s="67"/>
      <c r="DV64" s="67"/>
      <c r="DW64" s="67"/>
      <c r="DX64" s="67"/>
      <c r="DY64" s="67"/>
      <c r="DZ64" s="67"/>
      <c r="EA64" s="67"/>
      <c r="EB64" s="67"/>
      <c r="EC64" s="67"/>
      <c r="ED64" s="67"/>
      <c r="EE64" s="67"/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/>
      <c r="EW64" s="67"/>
      <c r="EX64" s="67"/>
      <c r="EY64" s="67"/>
      <c r="EZ64" s="67"/>
      <c r="FA64" s="67"/>
      <c r="FB64" s="67"/>
      <c r="FC64" s="67"/>
      <c r="FD64" s="67"/>
      <c r="FE64" s="67"/>
      <c r="FF64" s="67"/>
      <c r="FG64" s="67"/>
      <c r="FH64" s="67"/>
      <c r="FI64" s="67"/>
      <c r="FJ64" s="67"/>
      <c r="FK64" s="67"/>
      <c r="FL64" s="67"/>
      <c r="FM64" s="67"/>
      <c r="FN64" s="67"/>
      <c r="FO64" s="67"/>
      <c r="FP64" s="67"/>
      <c r="FQ64" s="67"/>
      <c r="FR64" s="67"/>
      <c r="FS64" s="67"/>
      <c r="FT64" s="67"/>
      <c r="FU64" s="67"/>
      <c r="FV64" s="67"/>
      <c r="FW64" s="67"/>
      <c r="FX64" s="67"/>
      <c r="FY64" s="67"/>
      <c r="FZ64" s="67"/>
      <c r="GA64" s="67"/>
      <c r="GB64" s="67"/>
      <c r="GC64" s="67"/>
      <c r="GD64" s="67"/>
      <c r="GE64" s="67"/>
      <c r="GF64" s="67"/>
      <c r="GG64" s="67"/>
      <c r="GH64" s="67"/>
      <c r="GI64" s="67"/>
      <c r="GJ64" s="67"/>
      <c r="GK64" s="67"/>
      <c r="GL64" s="67"/>
      <c r="GM64" s="67"/>
      <c r="GN64" s="67"/>
      <c r="GO64" s="67"/>
      <c r="GP64" s="67"/>
      <c r="GQ64" s="67"/>
      <c r="GR64" s="67"/>
      <c r="GS64" s="67"/>
      <c r="GT64" s="67"/>
      <c r="GU64" s="67"/>
      <c r="GV64" s="67"/>
      <c r="GW64" s="67"/>
      <c r="GX64" s="67"/>
      <c r="GY64" s="67"/>
      <c r="GZ64" s="67"/>
      <c r="HA64" s="67"/>
      <c r="HB64" s="67"/>
      <c r="HC64" s="67"/>
      <c r="HD64" s="67"/>
      <c r="HE64" s="67"/>
      <c r="HF64" s="67"/>
      <c r="HG64" s="67"/>
      <c r="HH64" s="67"/>
      <c r="HI64" s="67"/>
      <c r="HJ64" s="67"/>
      <c r="HK64" s="67"/>
      <c r="HL64" s="67"/>
      <c r="HM64" s="67"/>
      <c r="HN64" s="67"/>
      <c r="HO64" s="67"/>
      <c r="HP64" s="67"/>
      <c r="HQ64" s="67"/>
      <c r="HR64" s="67"/>
      <c r="HS64" s="67"/>
      <c r="HT64" s="67"/>
      <c r="HU64" s="67"/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</row>
    <row r="65" spans="1:16135" s="68" customFormat="1" ht="15.75">
      <c r="A65" s="81" t="str">
        <f t="shared" si="12"/>
        <v>1.21.</v>
      </c>
      <c r="B65" s="81" t="str">
        <f t="shared" si="12"/>
        <v xml:space="preserve"> хозяйственно-питьевые нужды</v>
      </c>
      <c r="C65" s="117" t="str">
        <f t="shared" si="12"/>
        <v>водопровод, ванны без ГВС и кан-ции</v>
      </c>
      <c r="D65" s="217"/>
      <c r="E65" s="118"/>
      <c r="F65" s="118"/>
      <c r="G65" s="219"/>
      <c r="H65" s="219"/>
      <c r="I65" s="65">
        <f t="shared" si="13"/>
        <v>0</v>
      </c>
      <c r="J65" s="330">
        <f>'данные об организации'!$I$18</f>
        <v>0</v>
      </c>
      <c r="K65" s="331"/>
      <c r="L65" s="118">
        <f t="shared" si="14"/>
        <v>0</v>
      </c>
      <c r="M65" s="118">
        <f t="shared" si="15"/>
        <v>0</v>
      </c>
      <c r="N65" s="118">
        <f t="shared" si="16"/>
        <v>0</v>
      </c>
      <c r="O65" s="118">
        <f t="shared" si="17"/>
        <v>0</v>
      </c>
      <c r="P65" s="65">
        <f t="shared" si="18"/>
        <v>0</v>
      </c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  <c r="AE65" s="91"/>
      <c r="AF65" s="91"/>
      <c r="AG65" s="91"/>
      <c r="AH65" s="91"/>
      <c r="AI65" s="91"/>
      <c r="AJ65" s="91"/>
      <c r="AK65" s="91"/>
      <c r="AL65" s="91"/>
      <c r="AM65" s="91"/>
      <c r="AN65" s="91"/>
      <c r="AO65" s="91"/>
      <c r="AP65" s="91"/>
      <c r="AQ65" s="91"/>
      <c r="AR65" s="91"/>
      <c r="AS65" s="91"/>
      <c r="AT65" s="91"/>
      <c r="AU65" s="91"/>
      <c r="AV65" s="91"/>
      <c r="AW65" s="91"/>
      <c r="AX65" s="91"/>
      <c r="AY65" s="91"/>
      <c r="AZ65" s="91"/>
      <c r="BA65" s="91"/>
      <c r="BB65" s="91"/>
      <c r="BC65" s="91"/>
      <c r="BD65" s="91"/>
      <c r="BE65" s="91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/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7"/>
      <c r="DG65" s="67"/>
      <c r="DH65" s="67"/>
      <c r="DI65" s="67"/>
      <c r="DJ65" s="67"/>
      <c r="DK65" s="67"/>
      <c r="DL65" s="67"/>
      <c r="DM65" s="67"/>
      <c r="DN65" s="67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7"/>
      <c r="EE65" s="67"/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/>
      <c r="EW65" s="67"/>
      <c r="EX65" s="67"/>
      <c r="EY65" s="67"/>
      <c r="EZ65" s="67"/>
      <c r="FA65" s="67"/>
      <c r="FB65" s="67"/>
      <c r="FC65" s="67"/>
      <c r="FD65" s="67"/>
      <c r="FE65" s="67"/>
      <c r="FF65" s="67"/>
      <c r="FG65" s="67"/>
      <c r="FH65" s="67"/>
      <c r="FI65" s="67"/>
      <c r="FJ65" s="67"/>
      <c r="FK65" s="67"/>
      <c r="FL65" s="67"/>
      <c r="FM65" s="67"/>
      <c r="FN65" s="67"/>
      <c r="FO65" s="67"/>
      <c r="FP65" s="67"/>
      <c r="FQ65" s="67"/>
      <c r="FR65" s="67"/>
      <c r="FS65" s="67"/>
      <c r="FT65" s="67"/>
      <c r="FU65" s="67"/>
      <c r="FV65" s="67"/>
      <c r="FW65" s="67"/>
      <c r="FX65" s="67"/>
      <c r="FY65" s="67"/>
      <c r="FZ65" s="67"/>
      <c r="GA65" s="67"/>
      <c r="GB65" s="67"/>
      <c r="GC65" s="67"/>
      <c r="GD65" s="67"/>
      <c r="GE65" s="67"/>
      <c r="GF65" s="67"/>
      <c r="GG65" s="67"/>
      <c r="GH65" s="67"/>
      <c r="GI65" s="67"/>
      <c r="GJ65" s="67"/>
      <c r="GK65" s="67"/>
      <c r="GL65" s="67"/>
      <c r="GM65" s="67"/>
      <c r="GN65" s="67"/>
      <c r="GO65" s="67"/>
      <c r="GP65" s="67"/>
      <c r="GQ65" s="67"/>
      <c r="GR65" s="67"/>
      <c r="GS65" s="67"/>
      <c r="GT65" s="67"/>
      <c r="GU65" s="67"/>
      <c r="GV65" s="67"/>
      <c r="GW65" s="67"/>
      <c r="GX65" s="67"/>
      <c r="GY65" s="67"/>
      <c r="GZ65" s="67"/>
      <c r="HA65" s="67"/>
      <c r="HB65" s="67"/>
      <c r="HC65" s="67"/>
      <c r="HD65" s="67"/>
      <c r="HE65" s="67"/>
      <c r="HF65" s="67"/>
      <c r="HG65" s="67"/>
      <c r="HH65" s="67"/>
      <c r="HI65" s="67"/>
      <c r="HJ65" s="67"/>
      <c r="HK65" s="67"/>
      <c r="HL65" s="67"/>
      <c r="HM65" s="67"/>
      <c r="HN65" s="67"/>
      <c r="HO65" s="67"/>
      <c r="HP65" s="67"/>
      <c r="HQ65" s="67"/>
      <c r="HR65" s="67"/>
      <c r="HS65" s="67"/>
      <c r="HT65" s="67"/>
      <c r="HU65" s="67"/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</row>
    <row r="66" spans="1:16135" s="68" customFormat="1" ht="26.25">
      <c r="A66" s="81" t="str">
        <f t="shared" si="12"/>
        <v>1.22.</v>
      </c>
      <c r="B66" s="81" t="str">
        <f t="shared" si="12"/>
        <v xml:space="preserve"> хозяйственно-питьевые нужды</v>
      </c>
      <c r="C66" s="117" t="str">
        <f t="shared" si="12"/>
        <v>с ваннами, оборудованными душами и с канализацией</v>
      </c>
      <c r="D66" s="217"/>
      <c r="E66" s="118"/>
      <c r="F66" s="118"/>
      <c r="G66" s="219"/>
      <c r="H66" s="219"/>
      <c r="I66" s="65">
        <f t="shared" si="13"/>
        <v>0</v>
      </c>
      <c r="J66" s="330">
        <f>'данные об организации'!$I$18</f>
        <v>0</v>
      </c>
      <c r="K66" s="331"/>
      <c r="L66" s="118">
        <f t="shared" si="14"/>
        <v>0</v>
      </c>
      <c r="M66" s="118">
        <f t="shared" si="15"/>
        <v>0</v>
      </c>
      <c r="N66" s="118">
        <f t="shared" si="16"/>
        <v>0</v>
      </c>
      <c r="O66" s="118">
        <f t="shared" si="17"/>
        <v>0</v>
      </c>
      <c r="P66" s="65">
        <f t="shared" si="18"/>
        <v>0</v>
      </c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7"/>
      <c r="EE66" s="67"/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/>
      <c r="EW66" s="67"/>
      <c r="EX66" s="67"/>
      <c r="EY66" s="67"/>
      <c r="EZ66" s="67"/>
      <c r="FA66" s="67"/>
      <c r="FB66" s="67"/>
      <c r="FC66" s="67"/>
      <c r="FD66" s="67"/>
      <c r="FE66" s="67"/>
      <c r="FF66" s="67"/>
      <c r="FG66" s="67"/>
      <c r="FH66" s="67"/>
      <c r="FI66" s="67"/>
      <c r="FJ66" s="67"/>
      <c r="FK66" s="67"/>
      <c r="FL66" s="67"/>
      <c r="FM66" s="67"/>
      <c r="FN66" s="67"/>
      <c r="FO66" s="67"/>
      <c r="FP66" s="67"/>
      <c r="FQ66" s="67"/>
      <c r="FR66" s="67"/>
      <c r="FS66" s="67"/>
      <c r="FT66" s="67"/>
      <c r="FU66" s="67"/>
      <c r="FV66" s="67"/>
      <c r="FW66" s="67"/>
      <c r="FX66" s="67"/>
      <c r="FY66" s="67"/>
      <c r="FZ66" s="67"/>
      <c r="GA66" s="67"/>
      <c r="GB66" s="67"/>
      <c r="GC66" s="67"/>
      <c r="GD66" s="67"/>
      <c r="GE66" s="67"/>
      <c r="GF66" s="67"/>
      <c r="GG66" s="67"/>
      <c r="GH66" s="67"/>
      <c r="GI66" s="67"/>
      <c r="GJ66" s="67"/>
      <c r="GK66" s="67"/>
      <c r="GL66" s="67"/>
      <c r="GM66" s="67"/>
      <c r="GN66" s="67"/>
      <c r="GO66" s="67"/>
      <c r="GP66" s="67"/>
      <c r="GQ66" s="67"/>
      <c r="GR66" s="67"/>
      <c r="GS66" s="67"/>
      <c r="GT66" s="67"/>
      <c r="GU66" s="67"/>
      <c r="GV66" s="67"/>
      <c r="GW66" s="67"/>
      <c r="GX66" s="67"/>
      <c r="GY66" s="67"/>
      <c r="GZ66" s="67"/>
      <c r="HA66" s="67"/>
      <c r="HB66" s="67"/>
      <c r="HC66" s="67"/>
      <c r="HD66" s="67"/>
      <c r="HE66" s="67"/>
      <c r="HF66" s="67"/>
      <c r="HG66" s="67"/>
      <c r="HH66" s="67"/>
      <c r="HI66" s="67"/>
      <c r="HJ66" s="67"/>
      <c r="HK66" s="67"/>
      <c r="HL66" s="67"/>
      <c r="HM66" s="67"/>
      <c r="HN66" s="67"/>
      <c r="HO66" s="67"/>
      <c r="HP66" s="67"/>
      <c r="HQ66" s="67"/>
      <c r="HR66" s="67"/>
      <c r="HS66" s="67"/>
      <c r="HT66" s="67"/>
      <c r="HU66" s="67"/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</row>
    <row r="67" spans="1:16135" s="68" customFormat="1" ht="15.75">
      <c r="A67" s="81" t="str">
        <f t="shared" si="12"/>
        <v>1.23.</v>
      </c>
      <c r="B67" s="81" t="str">
        <f t="shared" si="12"/>
        <v xml:space="preserve"> хозяйственно-питьевые нужды</v>
      </c>
      <c r="C67" s="117" t="str">
        <f t="shared" si="12"/>
        <v>с водопроводом без канализации</v>
      </c>
      <c r="D67" s="217"/>
      <c r="E67" s="118"/>
      <c r="F67" s="118"/>
      <c r="G67" s="219"/>
      <c r="H67" s="219"/>
      <c r="I67" s="65">
        <f t="shared" si="13"/>
        <v>0</v>
      </c>
      <c r="J67" s="330">
        <f>'данные об организации'!$I$18</f>
        <v>0</v>
      </c>
      <c r="K67" s="331"/>
      <c r="L67" s="118">
        <f t="shared" si="14"/>
        <v>0</v>
      </c>
      <c r="M67" s="118">
        <f t="shared" si="15"/>
        <v>0</v>
      </c>
      <c r="N67" s="118">
        <f t="shared" si="16"/>
        <v>0</v>
      </c>
      <c r="O67" s="118">
        <f t="shared" si="17"/>
        <v>0</v>
      </c>
      <c r="P67" s="65">
        <f t="shared" si="18"/>
        <v>0</v>
      </c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/>
      <c r="EW67" s="67"/>
      <c r="EX67" s="67"/>
      <c r="EY67" s="67"/>
      <c r="EZ67" s="67"/>
      <c r="FA67" s="67"/>
      <c r="FB67" s="67"/>
      <c r="FC67" s="67"/>
      <c r="FD67" s="67"/>
      <c r="FE67" s="67"/>
      <c r="FF67" s="67"/>
      <c r="FG67" s="67"/>
      <c r="FH67" s="67"/>
      <c r="FI67" s="67"/>
      <c r="FJ67" s="67"/>
      <c r="FK67" s="67"/>
      <c r="FL67" s="67"/>
      <c r="FM67" s="67"/>
      <c r="FN67" s="67"/>
      <c r="FO67" s="67"/>
      <c r="FP67" s="67"/>
      <c r="FQ67" s="67"/>
      <c r="FR67" s="67"/>
      <c r="FS67" s="67"/>
      <c r="FT67" s="67"/>
      <c r="FU67" s="67"/>
      <c r="FV67" s="67"/>
      <c r="FW67" s="67"/>
      <c r="FX67" s="67"/>
      <c r="FY67" s="67"/>
      <c r="FZ67" s="67"/>
      <c r="GA67" s="67"/>
      <c r="GB67" s="67"/>
      <c r="GC67" s="67"/>
      <c r="GD67" s="67"/>
      <c r="GE67" s="67"/>
      <c r="GF67" s="67"/>
      <c r="GG67" s="67"/>
      <c r="GH67" s="67"/>
      <c r="GI67" s="67"/>
      <c r="GJ67" s="67"/>
      <c r="GK67" s="67"/>
      <c r="GL67" s="67"/>
      <c r="GM67" s="67"/>
      <c r="GN67" s="67"/>
      <c r="GO67" s="67"/>
      <c r="GP67" s="67"/>
      <c r="GQ67" s="67"/>
      <c r="GR67" s="67"/>
      <c r="GS67" s="67"/>
      <c r="GT67" s="67"/>
      <c r="GU67" s="67"/>
      <c r="GV67" s="67"/>
      <c r="GW67" s="67"/>
      <c r="GX67" s="67"/>
      <c r="GY67" s="67"/>
      <c r="GZ67" s="67"/>
      <c r="HA67" s="67"/>
      <c r="HB67" s="67"/>
      <c r="HC67" s="67"/>
      <c r="HD67" s="67"/>
      <c r="HE67" s="67"/>
      <c r="HF67" s="67"/>
      <c r="HG67" s="67"/>
      <c r="HH67" s="67"/>
      <c r="HI67" s="67"/>
      <c r="HJ67" s="67"/>
      <c r="HK67" s="67"/>
      <c r="HL67" s="67"/>
      <c r="HM67" s="67"/>
      <c r="HN67" s="67"/>
      <c r="HO67" s="67"/>
      <c r="HP67" s="67"/>
      <c r="HQ67" s="67"/>
      <c r="HR67" s="67"/>
      <c r="HS67" s="67"/>
      <c r="HT67" s="67"/>
      <c r="HU67" s="67"/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</row>
    <row r="68" spans="1:16135" s="66" customFormat="1" ht="15.75">
      <c r="A68" s="81" t="str">
        <f t="shared" si="12"/>
        <v>1.24.</v>
      </c>
      <c r="B68" s="81" t="str">
        <f t="shared" si="12"/>
        <v xml:space="preserve"> хозяйственно-питьевые нужды</v>
      </c>
      <c r="C68" s="117" t="str">
        <f t="shared" si="12"/>
        <v>водопровод, ванны без ГВС и кан-ции</v>
      </c>
      <c r="D68" s="217"/>
      <c r="E68" s="118"/>
      <c r="F68" s="118"/>
      <c r="G68" s="219"/>
      <c r="H68" s="219"/>
      <c r="I68" s="65">
        <f t="shared" si="13"/>
        <v>0</v>
      </c>
      <c r="J68" s="330">
        <f>'данные об организации'!$I$18</f>
        <v>0</v>
      </c>
      <c r="K68" s="331"/>
      <c r="L68" s="118">
        <f t="shared" si="14"/>
        <v>0</v>
      </c>
      <c r="M68" s="118">
        <f t="shared" si="15"/>
        <v>0</v>
      </c>
      <c r="N68" s="118">
        <f t="shared" si="16"/>
        <v>0</v>
      </c>
      <c r="O68" s="118">
        <f t="shared" si="17"/>
        <v>0</v>
      </c>
      <c r="P68" s="65">
        <f t="shared" si="18"/>
        <v>0</v>
      </c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</row>
    <row r="69" spans="1:16135" s="66" customFormat="1" ht="26.25">
      <c r="A69" s="81" t="str">
        <f t="shared" si="12"/>
        <v>1.25.</v>
      </c>
      <c r="B69" s="81" t="str">
        <f t="shared" si="12"/>
        <v xml:space="preserve"> хозяйственно-питьевые нужды</v>
      </c>
      <c r="C69" s="117" t="str">
        <f t="shared" si="12"/>
        <v>с ваннами, оборудованными душами и с канализацией</v>
      </c>
      <c r="D69" s="217"/>
      <c r="E69" s="118"/>
      <c r="F69" s="118"/>
      <c r="G69" s="219"/>
      <c r="H69" s="219"/>
      <c r="I69" s="65">
        <f t="shared" si="13"/>
        <v>0</v>
      </c>
      <c r="J69" s="330">
        <f>'данные об организации'!$I$18</f>
        <v>0</v>
      </c>
      <c r="K69" s="331"/>
      <c r="L69" s="118">
        <f t="shared" si="14"/>
        <v>0</v>
      </c>
      <c r="M69" s="118">
        <f t="shared" si="15"/>
        <v>0</v>
      </c>
      <c r="N69" s="118">
        <f t="shared" si="16"/>
        <v>0</v>
      </c>
      <c r="O69" s="118">
        <f t="shared" si="17"/>
        <v>0</v>
      </c>
      <c r="P69" s="65">
        <f t="shared" si="18"/>
        <v>0</v>
      </c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</row>
    <row r="70" spans="1:16135" s="66" customFormat="1" ht="15.75">
      <c r="A70" s="81" t="str">
        <f t="shared" si="12"/>
        <v>1.26.</v>
      </c>
      <c r="B70" s="81" t="str">
        <f t="shared" si="12"/>
        <v/>
      </c>
      <c r="C70" s="117" t="str">
        <f t="shared" si="12"/>
        <v/>
      </c>
      <c r="D70" s="102" t="str">
        <f t="shared" ref="D70" si="19">IF(C70="","","х")</f>
        <v/>
      </c>
      <c r="E70" s="118"/>
      <c r="F70" s="118"/>
      <c r="G70" s="219"/>
      <c r="H70" s="219"/>
      <c r="I70" s="65">
        <f t="shared" si="13"/>
        <v>0</v>
      </c>
      <c r="J70" s="330">
        <f>'данные об организации'!$I$18</f>
        <v>0</v>
      </c>
      <c r="K70" s="331"/>
      <c r="L70" s="118">
        <f t="shared" si="14"/>
        <v>0</v>
      </c>
      <c r="M70" s="118">
        <f t="shared" si="15"/>
        <v>0</v>
      </c>
      <c r="N70" s="118">
        <f t="shared" si="16"/>
        <v>0</v>
      </c>
      <c r="O70" s="118">
        <f t="shared" si="17"/>
        <v>0</v>
      </c>
      <c r="P70" s="65">
        <f t="shared" si="18"/>
        <v>0</v>
      </c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</row>
    <row r="71" spans="1:16135" s="64" customFormat="1">
      <c r="A71" s="69"/>
      <c r="B71" s="69" t="s">
        <v>300</v>
      </c>
      <c r="C71" s="70"/>
      <c r="D71" s="71" t="s">
        <v>21</v>
      </c>
      <c r="E71" s="71" t="s">
        <v>21</v>
      </c>
      <c r="F71" s="71" t="s">
        <v>21</v>
      </c>
      <c r="G71" s="220"/>
      <c r="H71" s="220"/>
      <c r="I71" s="71" t="s">
        <v>21</v>
      </c>
      <c r="J71" s="119" t="s">
        <v>840</v>
      </c>
      <c r="K71" s="223"/>
      <c r="L71" s="71" t="s">
        <v>21</v>
      </c>
      <c r="M71" s="71" t="s">
        <v>21</v>
      </c>
      <c r="N71" s="71" t="s">
        <v>21</v>
      </c>
      <c r="O71" s="71" t="s">
        <v>21</v>
      </c>
      <c r="P71" s="224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  <c r="CN71" s="63"/>
      <c r="CO71" s="63"/>
      <c r="CP71" s="63"/>
      <c r="CQ71" s="63"/>
      <c r="CR71" s="63"/>
      <c r="CS71" s="63"/>
      <c r="CT71" s="63"/>
      <c r="CU71" s="63"/>
      <c r="CV71" s="63"/>
      <c r="CW71" s="63"/>
      <c r="CX71" s="63"/>
      <c r="CY71" s="63"/>
      <c r="CZ71" s="63"/>
      <c r="DA71" s="63"/>
      <c r="DB71" s="63"/>
      <c r="DC71" s="63"/>
      <c r="DD71" s="63"/>
      <c r="DE71" s="63"/>
      <c r="DF71" s="63"/>
      <c r="DG71" s="63"/>
      <c r="DH71" s="63"/>
      <c r="DI71" s="63"/>
      <c r="DJ71" s="63"/>
      <c r="DK71" s="63"/>
      <c r="DL71" s="63"/>
      <c r="DM71" s="63"/>
      <c r="DN71" s="63"/>
      <c r="DO71" s="63"/>
      <c r="DP71" s="63"/>
      <c r="DQ71" s="63"/>
      <c r="DR71" s="63"/>
      <c r="DS71" s="63"/>
      <c r="DT71" s="63"/>
      <c r="DU71" s="63"/>
      <c r="DV71" s="63"/>
      <c r="DW71" s="63"/>
      <c r="DX71" s="63"/>
      <c r="DY71" s="63"/>
      <c r="DZ71" s="63"/>
      <c r="EA71" s="63"/>
      <c r="EB71" s="63"/>
      <c r="EC71" s="63"/>
      <c r="ED71" s="63"/>
      <c r="EE71" s="63"/>
      <c r="EF71" s="63"/>
      <c r="EG71" s="63"/>
      <c r="EH71" s="63"/>
      <c r="EI71" s="63"/>
      <c r="EJ71" s="63"/>
      <c r="EK71" s="63"/>
      <c r="EL71" s="63"/>
      <c r="EM71" s="63"/>
      <c r="EN71" s="63"/>
      <c r="EO71" s="63"/>
      <c r="EP71" s="63"/>
      <c r="EQ71" s="63"/>
      <c r="ER71" s="63"/>
      <c r="ES71" s="63"/>
      <c r="ET71" s="63"/>
      <c r="EU71" s="63"/>
      <c r="EV71" s="63"/>
      <c r="EW71" s="63"/>
      <c r="EX71" s="63"/>
      <c r="EY71" s="63"/>
      <c r="EZ71" s="63"/>
      <c r="FA71" s="63"/>
      <c r="FB71" s="63"/>
      <c r="FC71" s="63"/>
      <c r="FD71" s="63"/>
      <c r="FE71" s="63"/>
      <c r="FF71" s="63"/>
      <c r="FG71" s="63"/>
      <c r="FH71" s="63"/>
      <c r="FI71" s="63"/>
      <c r="FJ71" s="63"/>
      <c r="FK71" s="63"/>
      <c r="FL71" s="63"/>
      <c r="FM71" s="63"/>
      <c r="FN71" s="63"/>
      <c r="FO71" s="63"/>
      <c r="FP71" s="63"/>
      <c r="FQ71" s="63"/>
      <c r="FR71" s="63"/>
      <c r="FS71" s="63"/>
      <c r="FT71" s="63"/>
      <c r="FU71" s="63"/>
      <c r="FV71" s="63"/>
      <c r="FW71" s="63"/>
      <c r="FX71" s="63"/>
      <c r="FY71" s="63"/>
      <c r="FZ71" s="63"/>
      <c r="GA71" s="63"/>
      <c r="GB71" s="63"/>
      <c r="GC71" s="63"/>
      <c r="GD71" s="63"/>
      <c r="GE71" s="63"/>
      <c r="GF71" s="63"/>
      <c r="GG71" s="63"/>
      <c r="GH71" s="63"/>
      <c r="GI71" s="63"/>
      <c r="GJ71" s="63"/>
      <c r="GK71" s="63"/>
      <c r="GL71" s="63"/>
      <c r="GM71" s="63"/>
      <c r="GN71" s="63"/>
      <c r="GO71" s="63"/>
      <c r="GP71" s="63"/>
      <c r="GQ71" s="63"/>
      <c r="GR71" s="63"/>
      <c r="GS71" s="63"/>
      <c r="GT71" s="63"/>
      <c r="GU71" s="63"/>
      <c r="GV71" s="63"/>
      <c r="GW71" s="63"/>
      <c r="GX71" s="63"/>
      <c r="GY71" s="63"/>
      <c r="GZ71" s="63"/>
      <c r="HA71" s="63"/>
      <c r="HB71" s="63"/>
      <c r="HC71" s="63"/>
      <c r="HD71" s="63"/>
      <c r="HE71" s="63"/>
      <c r="HF71" s="63"/>
      <c r="HG71" s="63"/>
      <c r="HH71" s="63"/>
      <c r="HI71" s="63"/>
      <c r="HJ71" s="63"/>
      <c r="HK71" s="63"/>
      <c r="HL71" s="63"/>
      <c r="HM71" s="63"/>
      <c r="HN71" s="63"/>
      <c r="HO71" s="63"/>
      <c r="HP71" s="63"/>
      <c r="HQ71" s="63"/>
      <c r="HR71" s="63"/>
      <c r="HS71" s="63"/>
      <c r="HT71" s="63"/>
      <c r="HU71" s="63"/>
      <c r="HV71" s="63"/>
      <c r="HW71" s="63"/>
      <c r="HX71" s="63"/>
      <c r="HY71" s="63"/>
      <c r="HZ71" s="63"/>
      <c r="IA71" s="63"/>
      <c r="IB71" s="63"/>
      <c r="IC71" s="63"/>
      <c r="ID71" s="63"/>
      <c r="IE71" s="63"/>
      <c r="IF71" s="63"/>
      <c r="IG71" s="63"/>
      <c r="IH71" s="63"/>
      <c r="II71" s="63"/>
      <c r="IJ71" s="63"/>
    </row>
    <row r="72" spans="1:16135" s="64" customFormat="1" ht="15.75">
      <c r="A72" s="61"/>
      <c r="B72" s="72" t="s">
        <v>270</v>
      </c>
      <c r="C72" s="72"/>
      <c r="D72" s="73"/>
      <c r="E72" s="74">
        <f>SUM(E45:E70)</f>
        <v>0</v>
      </c>
      <c r="F72" s="74">
        <f>SUM(F45:F70)</f>
        <v>0</v>
      </c>
      <c r="G72" s="74">
        <f t="shared" ref="G72:H72" si="20">SUM(G45:G70)</f>
        <v>0</v>
      </c>
      <c r="H72" s="74">
        <f t="shared" si="20"/>
        <v>0</v>
      </c>
      <c r="I72" s="74">
        <f t="shared" ref="I72:I75" si="21">SUM(E72:H72)</f>
        <v>0</v>
      </c>
      <c r="J72" s="119">
        <f>I72-SUM('полезный отпуск'!F20:F25)</f>
        <v>0</v>
      </c>
      <c r="K72" s="223"/>
      <c r="L72" s="65">
        <f t="shared" ref="L72:O72" si="22">SUM(L45:L70)</f>
        <v>0</v>
      </c>
      <c r="M72" s="65">
        <f t="shared" si="22"/>
        <v>0</v>
      </c>
      <c r="N72" s="65">
        <f t="shared" si="22"/>
        <v>0</v>
      </c>
      <c r="O72" s="65">
        <f t="shared" si="22"/>
        <v>0</v>
      </c>
      <c r="P72" s="75">
        <f>SUM(P45:P71)</f>
        <v>0</v>
      </c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63"/>
      <c r="BG72" s="63"/>
      <c r="BH72" s="63"/>
      <c r="BI72" s="63"/>
      <c r="BJ72" s="63"/>
      <c r="BK72" s="63"/>
      <c r="BL72" s="63"/>
      <c r="BM72" s="63"/>
      <c r="BN72" s="63"/>
      <c r="BO72" s="63"/>
      <c r="BP72" s="63"/>
      <c r="BQ72" s="63"/>
      <c r="BR72" s="63"/>
      <c r="BS72" s="63"/>
      <c r="BT72" s="63"/>
      <c r="BU72" s="63"/>
      <c r="BV72" s="63"/>
      <c r="BW72" s="63"/>
      <c r="BX72" s="63"/>
      <c r="BY72" s="63"/>
      <c r="BZ72" s="63"/>
      <c r="CA72" s="63"/>
      <c r="CB72" s="63"/>
      <c r="CC72" s="63"/>
      <c r="CD72" s="63"/>
      <c r="CE72" s="63"/>
      <c r="CF72" s="63"/>
      <c r="CG72" s="63"/>
      <c r="CH72" s="63"/>
      <c r="CI72" s="63"/>
      <c r="CJ72" s="63"/>
      <c r="CK72" s="63"/>
      <c r="CL72" s="63"/>
      <c r="CM72" s="63"/>
      <c r="CN72" s="63"/>
      <c r="CO72" s="63"/>
      <c r="CP72" s="63"/>
      <c r="CQ72" s="63"/>
      <c r="CR72" s="63"/>
      <c r="CS72" s="63"/>
      <c r="CT72" s="63"/>
      <c r="CU72" s="63"/>
      <c r="CV72" s="63"/>
      <c r="CW72" s="63"/>
      <c r="CX72" s="63"/>
      <c r="CY72" s="63"/>
      <c r="CZ72" s="63"/>
      <c r="DA72" s="63"/>
      <c r="DB72" s="63"/>
      <c r="DC72" s="63"/>
      <c r="DD72" s="63"/>
      <c r="DE72" s="63"/>
      <c r="DF72" s="63"/>
      <c r="DG72" s="63"/>
      <c r="DH72" s="63"/>
      <c r="DI72" s="63"/>
      <c r="DJ72" s="63"/>
      <c r="DK72" s="63"/>
      <c r="DL72" s="63"/>
      <c r="DM72" s="63"/>
      <c r="DN72" s="63"/>
      <c r="DO72" s="63"/>
      <c r="DP72" s="63"/>
      <c r="DQ72" s="63"/>
      <c r="DR72" s="63"/>
      <c r="DS72" s="63"/>
      <c r="DT72" s="63"/>
      <c r="DU72" s="63"/>
      <c r="DV72" s="63"/>
      <c r="DW72" s="63"/>
      <c r="DX72" s="63"/>
      <c r="DY72" s="63"/>
      <c r="DZ72" s="63"/>
      <c r="EA72" s="63"/>
      <c r="EB72" s="63"/>
      <c r="EC72" s="63"/>
      <c r="ED72" s="63"/>
      <c r="EE72" s="63"/>
      <c r="EF72" s="63"/>
      <c r="EG72" s="63"/>
      <c r="EH72" s="63"/>
      <c r="EI72" s="63"/>
      <c r="EJ72" s="63"/>
      <c r="EK72" s="63"/>
      <c r="EL72" s="63"/>
      <c r="EM72" s="63"/>
      <c r="EN72" s="63"/>
      <c r="EO72" s="63"/>
      <c r="EP72" s="63"/>
      <c r="EQ72" s="63"/>
      <c r="ER72" s="63"/>
      <c r="ES72" s="63"/>
      <c r="ET72" s="63"/>
      <c r="EU72" s="63"/>
      <c r="EV72" s="63"/>
      <c r="EW72" s="63"/>
      <c r="EX72" s="63"/>
      <c r="EY72" s="63"/>
      <c r="EZ72" s="63"/>
      <c r="FA72" s="63"/>
      <c r="FB72" s="63"/>
      <c r="FC72" s="63"/>
      <c r="FD72" s="63"/>
      <c r="FE72" s="63"/>
      <c r="FF72" s="63"/>
      <c r="FG72" s="63"/>
      <c r="FH72" s="63"/>
      <c r="FI72" s="63"/>
      <c r="FJ72" s="63"/>
      <c r="FK72" s="63"/>
      <c r="FL72" s="63"/>
      <c r="FM72" s="63"/>
      <c r="FN72" s="63"/>
      <c r="FO72" s="63"/>
      <c r="FP72" s="63"/>
      <c r="FQ72" s="63"/>
      <c r="FR72" s="63"/>
      <c r="FS72" s="63"/>
      <c r="FT72" s="63"/>
      <c r="FU72" s="63"/>
      <c r="FV72" s="63"/>
      <c r="FW72" s="63"/>
      <c r="FX72" s="63"/>
      <c r="FY72" s="63"/>
      <c r="FZ72" s="63"/>
      <c r="GA72" s="63"/>
      <c r="GB72" s="63"/>
      <c r="GC72" s="63"/>
      <c r="GD72" s="63"/>
      <c r="GE72" s="63"/>
      <c r="GF72" s="63"/>
      <c r="GG72" s="63"/>
      <c r="GH72" s="63"/>
      <c r="GI72" s="63"/>
      <c r="GJ72" s="63"/>
      <c r="GK72" s="63"/>
      <c r="GL72" s="63"/>
      <c r="GM72" s="63"/>
      <c r="GN72" s="63"/>
      <c r="GO72" s="63"/>
      <c r="GP72" s="63"/>
      <c r="GQ72" s="63"/>
      <c r="GR72" s="63"/>
      <c r="GS72" s="63"/>
      <c r="GT72" s="63"/>
      <c r="GU72" s="63"/>
      <c r="GV72" s="63"/>
      <c r="GW72" s="63"/>
      <c r="GX72" s="63"/>
      <c r="GY72" s="63"/>
      <c r="GZ72" s="63"/>
      <c r="HA72" s="63"/>
      <c r="HB72" s="63"/>
      <c r="HC72" s="63"/>
      <c r="HD72" s="63"/>
      <c r="HE72" s="63"/>
      <c r="HF72" s="63"/>
      <c r="HG72" s="63"/>
      <c r="HH72" s="63"/>
      <c r="HI72" s="63"/>
      <c r="HJ72" s="63"/>
      <c r="HK72" s="63"/>
      <c r="HL72" s="63"/>
      <c r="HM72" s="63"/>
      <c r="HN72" s="63"/>
      <c r="HO72" s="63"/>
      <c r="HP72" s="63"/>
      <c r="HQ72" s="63"/>
      <c r="HR72" s="63"/>
      <c r="HS72" s="63"/>
      <c r="HT72" s="63"/>
      <c r="HU72" s="63"/>
      <c r="HV72" s="63"/>
      <c r="HW72" s="63"/>
      <c r="HX72" s="63"/>
      <c r="HY72" s="63"/>
      <c r="HZ72" s="63"/>
      <c r="IA72" s="63"/>
      <c r="IB72" s="63"/>
      <c r="IC72" s="63"/>
      <c r="ID72" s="63"/>
      <c r="IE72" s="63"/>
      <c r="IF72" s="63"/>
      <c r="IG72" s="63"/>
      <c r="IH72" s="63"/>
      <c r="II72" s="63"/>
      <c r="IJ72" s="63"/>
    </row>
    <row r="73" spans="1:16135" s="64" customFormat="1" ht="15.75">
      <c r="A73" s="61" t="s">
        <v>2</v>
      </c>
      <c r="B73" s="72" t="s">
        <v>271</v>
      </c>
      <c r="C73" s="72"/>
      <c r="D73" s="73"/>
      <c r="E73" s="118"/>
      <c r="F73" s="118"/>
      <c r="G73" s="219"/>
      <c r="H73" s="219"/>
      <c r="I73" s="65">
        <f t="shared" si="21"/>
        <v>0</v>
      </c>
      <c r="J73" s="119">
        <f>I73-SUM('полезный отпуск'!E20:E25)</f>
        <v>0</v>
      </c>
      <c r="K73" s="331"/>
      <c r="L73" s="118">
        <f>E73*(J45+K73)</f>
        <v>0</v>
      </c>
      <c r="M73" s="118">
        <f>F73*(J45+K73)</f>
        <v>0</v>
      </c>
      <c r="N73" s="118">
        <f>G73*(J45+K73)</f>
        <v>0</v>
      </c>
      <c r="O73" s="118">
        <f>H73*(J45+K73)</f>
        <v>0</v>
      </c>
      <c r="P73" s="75">
        <f>SUM(L73:O73)</f>
        <v>0</v>
      </c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63"/>
      <c r="BG73" s="63"/>
      <c r="BH73" s="63"/>
      <c r="BI73" s="63"/>
      <c r="BJ73" s="63"/>
      <c r="BK73" s="63"/>
      <c r="BL73" s="63"/>
      <c r="BM73" s="63"/>
      <c r="BN73" s="63"/>
      <c r="BO73" s="63"/>
      <c r="BP73" s="63"/>
      <c r="BQ73" s="63"/>
      <c r="BR73" s="63"/>
      <c r="BS73" s="63"/>
      <c r="BT73" s="63"/>
      <c r="BU73" s="63"/>
      <c r="BV73" s="63"/>
      <c r="BW73" s="63"/>
      <c r="BX73" s="63"/>
      <c r="BY73" s="63"/>
      <c r="BZ73" s="63"/>
      <c r="CA73" s="63"/>
      <c r="CB73" s="63"/>
      <c r="CC73" s="63"/>
      <c r="CD73" s="63"/>
      <c r="CE73" s="63"/>
      <c r="CF73" s="63"/>
      <c r="CG73" s="63"/>
      <c r="CH73" s="63"/>
      <c r="CI73" s="63"/>
      <c r="CJ73" s="63"/>
      <c r="CK73" s="63"/>
      <c r="CL73" s="63"/>
      <c r="CM73" s="63"/>
      <c r="CN73" s="63"/>
      <c r="CO73" s="63"/>
      <c r="CP73" s="63"/>
      <c r="CQ73" s="63"/>
      <c r="CR73" s="63"/>
      <c r="CS73" s="63"/>
      <c r="CT73" s="63"/>
      <c r="CU73" s="63"/>
      <c r="CV73" s="63"/>
      <c r="CW73" s="63"/>
      <c r="CX73" s="63"/>
      <c r="CY73" s="63"/>
      <c r="CZ73" s="63"/>
      <c r="DA73" s="63"/>
      <c r="DB73" s="63"/>
      <c r="DC73" s="63"/>
      <c r="DD73" s="63"/>
      <c r="DE73" s="63"/>
      <c r="DF73" s="63"/>
      <c r="DG73" s="63"/>
      <c r="DH73" s="63"/>
      <c r="DI73" s="63"/>
      <c r="DJ73" s="63"/>
      <c r="DK73" s="63"/>
      <c r="DL73" s="63"/>
      <c r="DM73" s="63"/>
      <c r="DN73" s="63"/>
      <c r="DO73" s="63"/>
      <c r="DP73" s="63"/>
      <c r="DQ73" s="63"/>
      <c r="DR73" s="63"/>
      <c r="DS73" s="63"/>
      <c r="DT73" s="63"/>
      <c r="DU73" s="63"/>
      <c r="DV73" s="63"/>
      <c r="DW73" s="63"/>
      <c r="DX73" s="63"/>
      <c r="DY73" s="63"/>
      <c r="DZ73" s="63"/>
      <c r="EA73" s="63"/>
      <c r="EB73" s="63"/>
      <c r="EC73" s="63"/>
      <c r="ED73" s="63"/>
      <c r="EE73" s="63"/>
      <c r="EF73" s="63"/>
      <c r="EG73" s="63"/>
      <c r="EH73" s="63"/>
      <c r="EI73" s="63"/>
      <c r="EJ73" s="63"/>
      <c r="EK73" s="63"/>
      <c r="EL73" s="63"/>
      <c r="EM73" s="63"/>
      <c r="EN73" s="63"/>
      <c r="EO73" s="63"/>
      <c r="EP73" s="63"/>
      <c r="EQ73" s="63"/>
      <c r="ER73" s="63"/>
      <c r="ES73" s="63"/>
      <c r="ET73" s="63"/>
      <c r="EU73" s="63"/>
      <c r="EV73" s="63"/>
      <c r="EW73" s="63"/>
      <c r="EX73" s="63"/>
      <c r="EY73" s="63"/>
      <c r="EZ73" s="63"/>
      <c r="FA73" s="63"/>
      <c r="FB73" s="63"/>
      <c r="FC73" s="63"/>
      <c r="FD73" s="63"/>
      <c r="FE73" s="63"/>
      <c r="FF73" s="63"/>
      <c r="FG73" s="63"/>
      <c r="FH73" s="63"/>
      <c r="FI73" s="63"/>
      <c r="FJ73" s="63"/>
      <c r="FK73" s="63"/>
      <c r="FL73" s="63"/>
      <c r="FM73" s="63"/>
      <c r="FN73" s="63"/>
      <c r="FO73" s="63"/>
      <c r="FP73" s="63"/>
      <c r="FQ73" s="63"/>
      <c r="FR73" s="63"/>
      <c r="FS73" s="63"/>
      <c r="FT73" s="63"/>
      <c r="FU73" s="63"/>
      <c r="FV73" s="63"/>
      <c r="FW73" s="63"/>
      <c r="FX73" s="63"/>
      <c r="FY73" s="63"/>
      <c r="FZ73" s="63"/>
      <c r="GA73" s="63"/>
      <c r="GB73" s="63"/>
      <c r="GC73" s="63"/>
      <c r="GD73" s="63"/>
      <c r="GE73" s="63"/>
      <c r="GF73" s="63"/>
      <c r="GG73" s="63"/>
      <c r="GH73" s="63"/>
      <c r="GI73" s="63"/>
      <c r="GJ73" s="63"/>
      <c r="GK73" s="63"/>
      <c r="GL73" s="63"/>
      <c r="GM73" s="63"/>
      <c r="GN73" s="63"/>
      <c r="GO73" s="63"/>
      <c r="GP73" s="63"/>
      <c r="GQ73" s="63"/>
      <c r="GR73" s="63"/>
      <c r="GS73" s="63"/>
      <c r="GT73" s="63"/>
      <c r="GU73" s="63"/>
      <c r="GV73" s="63"/>
      <c r="GW73" s="63"/>
      <c r="GX73" s="63"/>
      <c r="GY73" s="63"/>
      <c r="GZ73" s="63"/>
      <c r="HA73" s="63"/>
      <c r="HB73" s="63"/>
      <c r="HC73" s="63"/>
      <c r="HD73" s="63"/>
      <c r="HE73" s="63"/>
      <c r="HF73" s="63"/>
      <c r="HG73" s="63"/>
      <c r="HH73" s="63"/>
      <c r="HI73" s="63"/>
      <c r="HJ73" s="63"/>
      <c r="HK73" s="63"/>
      <c r="HL73" s="63"/>
      <c r="HM73" s="63"/>
      <c r="HN73" s="63"/>
      <c r="HO73" s="63"/>
      <c r="HP73" s="63"/>
      <c r="HQ73" s="63"/>
      <c r="HR73" s="63"/>
      <c r="HS73" s="63"/>
      <c r="HT73" s="63"/>
      <c r="HU73" s="63"/>
      <c r="HV73" s="63"/>
      <c r="HW73" s="63"/>
      <c r="HX73" s="63"/>
      <c r="HY73" s="63"/>
      <c r="HZ73" s="63"/>
      <c r="IA73" s="63"/>
      <c r="IB73" s="63"/>
      <c r="IC73" s="63"/>
      <c r="ID73" s="63"/>
      <c r="IE73" s="63"/>
      <c r="IF73" s="63"/>
      <c r="IG73" s="63"/>
      <c r="IH73" s="63"/>
      <c r="II73" s="63"/>
      <c r="IJ73" s="63"/>
    </row>
    <row r="74" spans="1:16135" s="64" customFormat="1" ht="30.75" customHeight="1">
      <c r="A74" s="61" t="s">
        <v>4</v>
      </c>
      <c r="B74" s="120" t="s">
        <v>952</v>
      </c>
      <c r="C74" s="72"/>
      <c r="D74" s="73"/>
      <c r="E74" s="118"/>
      <c r="F74" s="118"/>
      <c r="G74" s="219"/>
      <c r="H74" s="219"/>
      <c r="I74" s="65">
        <f t="shared" si="21"/>
        <v>0</v>
      </c>
      <c r="J74" s="119">
        <f>I74-SUM('полезный отпуск'!G20:G25)</f>
        <v>0</v>
      </c>
      <c r="K74" s="331"/>
      <c r="L74" s="118">
        <f>E74*(J45+K74)</f>
        <v>0</v>
      </c>
      <c r="M74" s="118">
        <f>F74*(J45+K74)</f>
        <v>0</v>
      </c>
      <c r="N74" s="118">
        <f>G74*(J45+K74)</f>
        <v>0</v>
      </c>
      <c r="O74" s="118">
        <f>H74*(J45+K74)</f>
        <v>0</v>
      </c>
      <c r="P74" s="75">
        <f t="shared" ref="P74" si="23">SUM(L74:O74)</f>
        <v>0</v>
      </c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63"/>
      <c r="BX74" s="63"/>
      <c r="BY74" s="63"/>
      <c r="BZ74" s="63"/>
      <c r="CA74" s="63"/>
      <c r="CB74" s="63"/>
      <c r="CC74" s="63"/>
      <c r="CD74" s="63"/>
      <c r="CE74" s="63"/>
      <c r="CF74" s="63"/>
      <c r="CG74" s="63"/>
      <c r="CH74" s="63"/>
      <c r="CI74" s="63"/>
      <c r="CJ74" s="63"/>
      <c r="CK74" s="63"/>
      <c r="CL74" s="63"/>
      <c r="CM74" s="63"/>
      <c r="CN74" s="63"/>
      <c r="CO74" s="63"/>
      <c r="CP74" s="63"/>
      <c r="CQ74" s="63"/>
      <c r="CR74" s="63"/>
      <c r="CS74" s="63"/>
      <c r="CT74" s="63"/>
      <c r="CU74" s="63"/>
      <c r="CV74" s="63"/>
      <c r="CW74" s="63"/>
      <c r="CX74" s="63"/>
      <c r="CY74" s="63"/>
      <c r="CZ74" s="63"/>
      <c r="DA74" s="63"/>
      <c r="DB74" s="63"/>
      <c r="DC74" s="63"/>
      <c r="DD74" s="63"/>
      <c r="DE74" s="63"/>
      <c r="DF74" s="63"/>
      <c r="DG74" s="63"/>
      <c r="DH74" s="63"/>
      <c r="DI74" s="63"/>
      <c r="DJ74" s="63"/>
      <c r="DK74" s="63"/>
      <c r="DL74" s="63"/>
      <c r="DM74" s="63"/>
      <c r="DN74" s="63"/>
      <c r="DO74" s="63"/>
      <c r="DP74" s="63"/>
      <c r="DQ74" s="63"/>
      <c r="DR74" s="63"/>
      <c r="DS74" s="63"/>
      <c r="DT74" s="63"/>
      <c r="DU74" s="63"/>
      <c r="DV74" s="63"/>
      <c r="DW74" s="63"/>
      <c r="DX74" s="63"/>
      <c r="DY74" s="63"/>
      <c r="DZ74" s="63"/>
      <c r="EA74" s="63"/>
      <c r="EB74" s="63"/>
      <c r="EC74" s="63"/>
      <c r="ED74" s="63"/>
      <c r="EE74" s="63"/>
      <c r="EF74" s="63"/>
      <c r="EG74" s="63"/>
      <c r="EH74" s="63"/>
      <c r="EI74" s="63"/>
      <c r="EJ74" s="63"/>
      <c r="EK74" s="63"/>
      <c r="EL74" s="63"/>
      <c r="EM74" s="63"/>
      <c r="EN74" s="63"/>
      <c r="EO74" s="63"/>
      <c r="EP74" s="63"/>
      <c r="EQ74" s="63"/>
      <c r="ER74" s="63"/>
      <c r="ES74" s="63"/>
      <c r="ET74" s="63"/>
      <c r="EU74" s="63"/>
      <c r="EV74" s="63"/>
      <c r="EW74" s="63"/>
      <c r="EX74" s="63"/>
      <c r="EY74" s="63"/>
      <c r="EZ74" s="63"/>
      <c r="FA74" s="63"/>
      <c r="FB74" s="63"/>
      <c r="FC74" s="63"/>
      <c r="FD74" s="63"/>
      <c r="FE74" s="63"/>
      <c r="FF74" s="63"/>
      <c r="FG74" s="63"/>
      <c r="FH74" s="63"/>
      <c r="FI74" s="63"/>
      <c r="FJ74" s="63"/>
      <c r="FK74" s="63"/>
      <c r="FL74" s="63"/>
      <c r="FM74" s="63"/>
      <c r="FN74" s="63"/>
      <c r="FO74" s="63"/>
      <c r="FP74" s="63"/>
      <c r="FQ74" s="63"/>
      <c r="FR74" s="63"/>
      <c r="FS74" s="63"/>
      <c r="FT74" s="63"/>
      <c r="FU74" s="63"/>
      <c r="FV74" s="63"/>
      <c r="FW74" s="63"/>
      <c r="FX74" s="63"/>
      <c r="FY74" s="63"/>
      <c r="FZ74" s="63"/>
      <c r="GA74" s="63"/>
      <c r="GB74" s="63"/>
      <c r="GC74" s="63"/>
      <c r="GD74" s="63"/>
      <c r="GE74" s="63"/>
      <c r="GF74" s="63"/>
      <c r="GG74" s="63"/>
      <c r="GH74" s="63"/>
      <c r="GI74" s="63"/>
      <c r="GJ74" s="63"/>
      <c r="GK74" s="63"/>
      <c r="GL74" s="63"/>
      <c r="GM74" s="63"/>
      <c r="GN74" s="63"/>
      <c r="GO74" s="63"/>
      <c r="GP74" s="63"/>
      <c r="GQ74" s="63"/>
      <c r="GR74" s="63"/>
      <c r="GS74" s="63"/>
      <c r="GT74" s="63"/>
      <c r="GU74" s="63"/>
      <c r="GV74" s="63"/>
      <c r="GW74" s="63"/>
      <c r="GX74" s="63"/>
      <c r="GY74" s="63"/>
      <c r="GZ74" s="63"/>
      <c r="HA74" s="63"/>
      <c r="HB74" s="63"/>
      <c r="HC74" s="63"/>
      <c r="HD74" s="63"/>
      <c r="HE74" s="63"/>
      <c r="HF74" s="63"/>
      <c r="HG74" s="63"/>
      <c r="HH74" s="63"/>
      <c r="HI74" s="63"/>
      <c r="HJ74" s="63"/>
      <c r="HK74" s="63"/>
      <c r="HL74" s="63"/>
      <c r="HM74" s="63"/>
      <c r="HN74" s="63"/>
      <c r="HO74" s="63"/>
      <c r="HP74" s="63"/>
      <c r="HQ74" s="63"/>
      <c r="HR74" s="63"/>
      <c r="HS74" s="63"/>
      <c r="HT74" s="63"/>
      <c r="HU74" s="63"/>
      <c r="HV74" s="63"/>
      <c r="HW74" s="63"/>
      <c r="HX74" s="63"/>
      <c r="HY74" s="63"/>
      <c r="HZ74" s="63"/>
      <c r="IA74" s="63"/>
      <c r="IB74" s="63"/>
      <c r="IC74" s="63"/>
      <c r="ID74" s="63"/>
      <c r="IE74" s="63"/>
      <c r="IF74" s="63"/>
      <c r="IG74" s="63"/>
      <c r="IH74" s="63"/>
      <c r="II74" s="63"/>
      <c r="IJ74" s="63"/>
    </row>
    <row r="75" spans="1:16135" s="82" customFormat="1" ht="23.25" customHeight="1">
      <c r="A75" s="76" t="s">
        <v>5</v>
      </c>
      <c r="B75" s="77" t="s">
        <v>273</v>
      </c>
      <c r="C75" s="78"/>
      <c r="D75" s="78"/>
      <c r="E75" s="79">
        <f>SUM(E72:E74)</f>
        <v>0</v>
      </c>
      <c r="F75" s="79">
        <f t="shared" ref="F75" si="24">SUM(F72:F74)</f>
        <v>0</v>
      </c>
      <c r="G75" s="79">
        <f t="shared" ref="G75" si="25">SUM(G72:G74)</f>
        <v>0</v>
      </c>
      <c r="H75" s="79">
        <f t="shared" ref="H75" si="26">SUM(H72:H74)</f>
        <v>0</v>
      </c>
      <c r="I75" s="79">
        <f t="shared" si="21"/>
        <v>0</v>
      </c>
      <c r="J75" s="71">
        <f>I75-SUM('полезный отпуск'!D20:D25)</f>
        <v>0</v>
      </c>
      <c r="K75" s="220"/>
      <c r="L75" s="79">
        <f t="shared" ref="L75:P75" si="27">SUM(L72:L74)</f>
        <v>0</v>
      </c>
      <c r="M75" s="79">
        <f t="shared" si="27"/>
        <v>0</v>
      </c>
      <c r="N75" s="79">
        <f t="shared" si="27"/>
        <v>0</v>
      </c>
      <c r="O75" s="79">
        <f t="shared" si="27"/>
        <v>0</v>
      </c>
      <c r="P75" s="79">
        <f t="shared" si="27"/>
        <v>0</v>
      </c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</row>
    <row r="76" spans="1:16135">
      <c r="A76" s="60"/>
      <c r="B76" s="60"/>
      <c r="C76" s="83"/>
      <c r="D76" s="60"/>
      <c r="E76" s="60"/>
      <c r="F76" s="60"/>
      <c r="G76" s="221"/>
      <c r="H76" s="221"/>
      <c r="I76" s="60"/>
      <c r="J76" s="60"/>
      <c r="K76" s="221"/>
      <c r="L76" s="60"/>
      <c r="M76" s="60"/>
      <c r="N76" s="60"/>
      <c r="O76" s="60"/>
      <c r="P76" s="60"/>
    </row>
    <row r="77" spans="1:16135" s="64" customFormat="1" ht="21.75" customHeight="1">
      <c r="A77" s="76" t="s">
        <v>6</v>
      </c>
      <c r="B77" s="77" t="s">
        <v>278</v>
      </c>
      <c r="C77" s="78"/>
      <c r="D77" s="78"/>
      <c r="E77" s="79">
        <f>E42+E75</f>
        <v>0</v>
      </c>
      <c r="F77" s="79">
        <f t="shared" ref="F77:O77" si="28">F42+F75</f>
        <v>0</v>
      </c>
      <c r="G77" s="79">
        <f t="shared" si="28"/>
        <v>0</v>
      </c>
      <c r="H77" s="79">
        <f t="shared" si="28"/>
        <v>0</v>
      </c>
      <c r="I77" s="79">
        <f t="shared" si="28"/>
        <v>0</v>
      </c>
      <c r="J77" s="60"/>
      <c r="K77" s="221"/>
      <c r="L77" s="79">
        <f t="shared" si="28"/>
        <v>0</v>
      </c>
      <c r="M77" s="79">
        <f t="shared" si="28"/>
        <v>0</v>
      </c>
      <c r="N77" s="79">
        <f t="shared" si="28"/>
        <v>0</v>
      </c>
      <c r="O77" s="79">
        <f t="shared" si="28"/>
        <v>0</v>
      </c>
      <c r="P77" s="79">
        <f>P42+P75</f>
        <v>0</v>
      </c>
      <c r="Q77" s="98"/>
      <c r="R77" s="98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AZ77" s="89"/>
      <c r="BA77" s="89"/>
      <c r="BB77" s="89"/>
      <c r="BC77" s="89"/>
      <c r="BD77" s="89"/>
      <c r="BE77" s="89"/>
      <c r="BF77" s="63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63"/>
      <c r="BU77" s="63"/>
      <c r="BV77" s="63"/>
      <c r="BW77" s="63"/>
      <c r="BX77" s="63"/>
      <c r="BY77" s="63"/>
      <c r="BZ77" s="63"/>
      <c r="CA77" s="63"/>
      <c r="CB77" s="63"/>
      <c r="CC77" s="63"/>
      <c r="CD77" s="63"/>
      <c r="CE77" s="63"/>
      <c r="CF77" s="63"/>
      <c r="CG77" s="63"/>
      <c r="CH77" s="63"/>
      <c r="CI77" s="63"/>
      <c r="CJ77" s="63"/>
      <c r="CK77" s="63"/>
      <c r="CL77" s="63"/>
      <c r="CM77" s="63"/>
      <c r="CN77" s="63"/>
      <c r="CO77" s="63"/>
      <c r="CP77" s="63"/>
      <c r="CQ77" s="63"/>
      <c r="CR77" s="63"/>
      <c r="CS77" s="63"/>
      <c r="CT77" s="63"/>
      <c r="CU77" s="63"/>
      <c r="CV77" s="63"/>
      <c r="CW77" s="63"/>
      <c r="CX77" s="63"/>
      <c r="CY77" s="63"/>
      <c r="CZ77" s="63"/>
      <c r="DA77" s="63"/>
      <c r="DB77" s="63"/>
      <c r="DC77" s="63"/>
      <c r="DD77" s="63"/>
      <c r="DE77" s="63"/>
      <c r="DF77" s="63"/>
      <c r="DG77" s="63"/>
      <c r="DH77" s="63"/>
      <c r="DI77" s="63"/>
      <c r="DJ77" s="63"/>
      <c r="DK77" s="63"/>
      <c r="DL77" s="63"/>
      <c r="DM77" s="63"/>
      <c r="DN77" s="63"/>
      <c r="DO77" s="63"/>
      <c r="DP77" s="63"/>
      <c r="DQ77" s="63"/>
      <c r="DR77" s="63"/>
      <c r="DS77" s="63"/>
      <c r="DT77" s="63"/>
      <c r="DU77" s="63"/>
      <c r="DV77" s="63"/>
      <c r="DW77" s="63"/>
      <c r="DX77" s="63"/>
      <c r="DY77" s="63"/>
      <c r="DZ77" s="63"/>
      <c r="EA77" s="63"/>
      <c r="EB77" s="63"/>
      <c r="EC77" s="63"/>
      <c r="ED77" s="63"/>
      <c r="EE77" s="63"/>
      <c r="EF77" s="63"/>
      <c r="EG77" s="63"/>
      <c r="EH77" s="63"/>
      <c r="EI77" s="63"/>
      <c r="EJ77" s="63"/>
      <c r="EK77" s="63"/>
      <c r="EL77" s="63"/>
      <c r="EM77" s="63"/>
      <c r="EN77" s="63"/>
      <c r="EO77" s="63"/>
      <c r="EP77" s="63"/>
      <c r="EQ77" s="63"/>
      <c r="ER77" s="63"/>
      <c r="ES77" s="63"/>
      <c r="ET77" s="63"/>
      <c r="EU77" s="63"/>
      <c r="EV77" s="63"/>
      <c r="EW77" s="63"/>
      <c r="EX77" s="63"/>
      <c r="EY77" s="63"/>
      <c r="EZ77" s="63"/>
      <c r="FA77" s="63"/>
      <c r="FB77" s="63"/>
      <c r="FC77" s="63"/>
      <c r="FD77" s="63"/>
      <c r="FE77" s="63"/>
      <c r="FF77" s="63"/>
      <c r="FG77" s="63"/>
      <c r="FH77" s="63"/>
      <c r="FI77" s="63"/>
      <c r="FJ77" s="63"/>
      <c r="FK77" s="63"/>
      <c r="FL77" s="63"/>
      <c r="FM77" s="63"/>
      <c r="FN77" s="63"/>
      <c r="FO77" s="63"/>
      <c r="FP77" s="63"/>
      <c r="FQ77" s="63"/>
      <c r="FR77" s="63"/>
      <c r="FS77" s="63"/>
      <c r="FT77" s="63"/>
      <c r="FU77" s="63"/>
      <c r="FV77" s="63"/>
      <c r="FW77" s="63"/>
      <c r="FX77" s="63"/>
      <c r="FY77" s="63"/>
      <c r="FZ77" s="63"/>
      <c r="GA77" s="63"/>
      <c r="GB77" s="63"/>
      <c r="GC77" s="63"/>
      <c r="GD77" s="63"/>
      <c r="GE77" s="63"/>
      <c r="GF77" s="63"/>
      <c r="GG77" s="63"/>
      <c r="GH77" s="63"/>
      <c r="GI77" s="63"/>
      <c r="GJ77" s="63"/>
      <c r="GK77" s="63"/>
      <c r="GL77" s="63"/>
      <c r="GM77" s="63"/>
      <c r="GN77" s="63"/>
      <c r="GO77" s="63"/>
      <c r="GP77" s="63"/>
      <c r="GQ77" s="63"/>
      <c r="GR77" s="63"/>
      <c r="GS77" s="63"/>
      <c r="GT77" s="63"/>
      <c r="GU77" s="63"/>
      <c r="GV77" s="63"/>
      <c r="GW77" s="63"/>
      <c r="GX77" s="63"/>
      <c r="GY77" s="63"/>
      <c r="GZ77" s="63"/>
      <c r="HA77" s="63"/>
      <c r="HB77" s="63"/>
      <c r="HC77" s="63"/>
      <c r="HD77" s="63"/>
      <c r="HE77" s="63"/>
      <c r="HF77" s="63"/>
      <c r="HG77" s="63"/>
      <c r="HH77" s="63"/>
      <c r="HI77" s="63"/>
      <c r="HJ77" s="63"/>
      <c r="HK77" s="63"/>
      <c r="HL77" s="63"/>
      <c r="HM77" s="63"/>
      <c r="HN77" s="63"/>
      <c r="HO77" s="63"/>
      <c r="HP77" s="63"/>
      <c r="HQ77" s="63"/>
      <c r="HR77" s="63"/>
      <c r="HS77" s="63"/>
      <c r="HT77" s="63"/>
      <c r="HU77" s="63"/>
      <c r="HV77" s="63"/>
      <c r="HW77" s="63"/>
      <c r="HX77" s="63"/>
      <c r="HY77" s="63"/>
      <c r="HZ77" s="63"/>
      <c r="IA77" s="63"/>
      <c r="IB77" s="63"/>
      <c r="IC77" s="63"/>
      <c r="ID77" s="63"/>
      <c r="IE77" s="63"/>
      <c r="IF77" s="63"/>
      <c r="IG77" s="63"/>
      <c r="IH77" s="63"/>
      <c r="II77" s="63"/>
      <c r="IJ77" s="63"/>
    </row>
    <row r="78" spans="1:16135" s="59" customFormat="1" ht="16.5" customHeight="1">
      <c r="A78" s="57"/>
      <c r="B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121"/>
      <c r="Q78" s="101"/>
      <c r="R78" s="101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7"/>
      <c r="CZ78" s="57"/>
      <c r="DA78" s="57"/>
      <c r="DB78" s="57"/>
      <c r="DC78" s="57"/>
      <c r="DD78" s="57"/>
      <c r="DE78" s="57"/>
      <c r="DF78" s="57"/>
      <c r="DG78" s="57"/>
      <c r="DH78" s="57"/>
      <c r="DI78" s="57"/>
      <c r="DJ78" s="57"/>
      <c r="DK78" s="57"/>
      <c r="DL78" s="57"/>
      <c r="DM78" s="57"/>
      <c r="DN78" s="57"/>
      <c r="DO78" s="57"/>
      <c r="DP78" s="57"/>
      <c r="DQ78" s="57"/>
      <c r="DR78" s="57"/>
      <c r="DS78" s="57"/>
      <c r="DT78" s="57"/>
      <c r="DU78" s="57"/>
      <c r="DV78" s="57"/>
      <c r="DW78" s="57"/>
      <c r="DX78" s="57"/>
      <c r="DY78" s="57"/>
      <c r="DZ78" s="57"/>
      <c r="EA78" s="57"/>
      <c r="EB78" s="57"/>
      <c r="EC78" s="57"/>
      <c r="ED78" s="57"/>
      <c r="EE78" s="57"/>
      <c r="EF78" s="57"/>
      <c r="EG78" s="57"/>
      <c r="EH78" s="57"/>
      <c r="EI78" s="57"/>
      <c r="EJ78" s="57"/>
      <c r="EK78" s="57"/>
      <c r="EL78" s="57"/>
      <c r="EM78" s="57"/>
      <c r="EN78" s="57"/>
      <c r="EO78" s="57"/>
      <c r="EP78" s="57"/>
      <c r="EQ78" s="57"/>
      <c r="ER78" s="57"/>
      <c r="ES78" s="57"/>
      <c r="ET78" s="57"/>
      <c r="EU78" s="57"/>
      <c r="EV78" s="57"/>
      <c r="EW78" s="57"/>
      <c r="EX78" s="57"/>
      <c r="EY78" s="57"/>
      <c r="EZ78" s="57"/>
      <c r="FA78" s="57"/>
      <c r="FB78" s="57"/>
      <c r="FC78" s="57"/>
      <c r="FD78" s="57"/>
      <c r="FE78" s="57"/>
      <c r="FF78" s="57"/>
      <c r="FG78" s="57"/>
      <c r="FH78" s="57"/>
      <c r="FI78" s="57"/>
      <c r="FJ78" s="57"/>
      <c r="FK78" s="57"/>
      <c r="FL78" s="57"/>
      <c r="FM78" s="57"/>
      <c r="FN78" s="57"/>
      <c r="FO78" s="57"/>
      <c r="FP78" s="57"/>
      <c r="FQ78" s="57"/>
      <c r="FR78" s="57"/>
      <c r="FS78" s="57"/>
      <c r="FT78" s="57"/>
      <c r="FU78" s="57"/>
      <c r="FV78" s="57"/>
      <c r="FW78" s="57"/>
      <c r="FX78" s="57"/>
      <c r="FY78" s="57"/>
      <c r="FZ78" s="57"/>
      <c r="GA78" s="57"/>
      <c r="GB78" s="57"/>
      <c r="GC78" s="57"/>
      <c r="GD78" s="57"/>
      <c r="GE78" s="57"/>
      <c r="GF78" s="57"/>
      <c r="GG78" s="57"/>
      <c r="GH78" s="57"/>
      <c r="GI78" s="57"/>
      <c r="GJ78" s="57"/>
      <c r="GK78" s="57"/>
      <c r="GL78" s="57"/>
      <c r="GM78" s="57"/>
      <c r="GN78" s="57"/>
      <c r="GO78" s="57"/>
      <c r="GP78" s="57"/>
      <c r="GQ78" s="57"/>
      <c r="GR78" s="57"/>
      <c r="GS78" s="57"/>
      <c r="GT78" s="57"/>
      <c r="GU78" s="57"/>
      <c r="GV78" s="57"/>
      <c r="GW78" s="57"/>
      <c r="GX78" s="57"/>
      <c r="GY78" s="57"/>
      <c r="GZ78" s="57"/>
      <c r="HA78" s="57"/>
      <c r="HB78" s="57"/>
      <c r="HC78" s="57"/>
      <c r="HD78" s="57"/>
      <c r="HE78" s="57"/>
      <c r="HF78" s="57"/>
      <c r="HG78" s="57"/>
      <c r="HH78" s="57"/>
      <c r="HI78" s="57"/>
      <c r="HJ78" s="57"/>
      <c r="HK78" s="57"/>
      <c r="HL78" s="57"/>
      <c r="HM78" s="57"/>
      <c r="HN78" s="57"/>
      <c r="HO78" s="57"/>
      <c r="HP78" s="57"/>
      <c r="HQ78" s="57"/>
      <c r="HR78" s="57"/>
      <c r="HS78" s="57"/>
      <c r="HT78" s="57"/>
      <c r="HU78" s="57"/>
      <c r="HV78" s="57"/>
      <c r="HW78" s="57"/>
      <c r="HX78" s="57"/>
      <c r="HY78" s="57"/>
      <c r="HZ78" s="57"/>
      <c r="IA78" s="57"/>
      <c r="IB78" s="57"/>
      <c r="IC78" s="57"/>
      <c r="ID78" s="57"/>
      <c r="IE78" s="57"/>
      <c r="IF78" s="57"/>
      <c r="IG78" s="57"/>
      <c r="IH78" s="57"/>
      <c r="II78" s="57"/>
      <c r="IJ78" s="57"/>
      <c r="IK78" s="57"/>
      <c r="IL78" s="57"/>
      <c r="IM78" s="57"/>
      <c r="IN78" s="57"/>
      <c r="IO78" s="57"/>
      <c r="IP78" s="57"/>
      <c r="IQ78" s="57"/>
      <c r="IR78" s="57"/>
      <c r="IS78" s="57"/>
      <c r="IT78" s="57"/>
      <c r="IU78" s="57"/>
      <c r="IV78" s="57"/>
      <c r="IW78" s="57"/>
      <c r="IX78" s="57"/>
      <c r="IY78" s="57"/>
      <c r="IZ78" s="57"/>
      <c r="JA78" s="57"/>
      <c r="JB78" s="57"/>
      <c r="JC78" s="57"/>
      <c r="JD78" s="57"/>
      <c r="JE78" s="57"/>
      <c r="JF78" s="57"/>
      <c r="JG78" s="57"/>
      <c r="JH78" s="57"/>
      <c r="JI78" s="57"/>
      <c r="JJ78" s="57"/>
      <c r="JK78" s="57"/>
      <c r="JL78" s="57"/>
      <c r="JM78" s="57"/>
      <c r="JN78" s="57"/>
      <c r="JO78" s="57"/>
      <c r="JP78" s="57"/>
      <c r="JQ78" s="57"/>
      <c r="JR78" s="57"/>
      <c r="JS78" s="57"/>
      <c r="JT78" s="57"/>
      <c r="JU78" s="57"/>
      <c r="JV78" s="57"/>
      <c r="JW78" s="57"/>
      <c r="JX78" s="57"/>
      <c r="JY78" s="57"/>
      <c r="JZ78" s="57"/>
      <c r="KA78" s="57"/>
      <c r="KB78" s="57"/>
      <c r="KC78" s="57"/>
      <c r="KD78" s="57"/>
      <c r="KE78" s="57"/>
      <c r="KF78" s="57"/>
      <c r="KG78" s="57"/>
      <c r="KH78" s="57"/>
      <c r="KI78" s="57"/>
      <c r="KJ78" s="57"/>
      <c r="KK78" s="57"/>
      <c r="KL78" s="57"/>
      <c r="KM78" s="57"/>
      <c r="KN78" s="57"/>
      <c r="KO78" s="57"/>
      <c r="KP78" s="57"/>
      <c r="KQ78" s="57"/>
      <c r="KR78" s="57"/>
      <c r="KS78" s="57"/>
      <c r="KT78" s="57"/>
      <c r="KU78" s="57"/>
      <c r="KV78" s="57"/>
      <c r="KW78" s="57"/>
      <c r="KX78" s="57"/>
      <c r="KY78" s="57"/>
      <c r="KZ78" s="57"/>
      <c r="LA78" s="57"/>
      <c r="LB78" s="57"/>
      <c r="LC78" s="57"/>
      <c r="LD78" s="57"/>
      <c r="LE78" s="57"/>
      <c r="LF78" s="57"/>
      <c r="LG78" s="57"/>
      <c r="LH78" s="57"/>
      <c r="LI78" s="57"/>
      <c r="LJ78" s="57"/>
      <c r="LK78" s="57"/>
      <c r="LL78" s="57"/>
      <c r="LM78" s="57"/>
      <c r="LN78" s="57"/>
      <c r="LO78" s="57"/>
      <c r="LP78" s="57"/>
      <c r="LQ78" s="57"/>
      <c r="LR78" s="57"/>
      <c r="LS78" s="57"/>
      <c r="LT78" s="57"/>
      <c r="LU78" s="57"/>
      <c r="LV78" s="57"/>
      <c r="LW78" s="57"/>
      <c r="LX78" s="57"/>
      <c r="LY78" s="57"/>
      <c r="LZ78" s="57"/>
      <c r="MA78" s="57"/>
      <c r="MB78" s="57"/>
      <c r="MC78" s="57"/>
      <c r="MD78" s="57"/>
      <c r="ME78" s="57"/>
      <c r="MF78" s="57"/>
      <c r="MG78" s="57"/>
      <c r="MH78" s="57"/>
      <c r="MI78" s="57"/>
      <c r="MJ78" s="57"/>
      <c r="MK78" s="57"/>
      <c r="ML78" s="57"/>
      <c r="MM78" s="57"/>
      <c r="MN78" s="57"/>
      <c r="MO78" s="57"/>
      <c r="MP78" s="57"/>
      <c r="MQ78" s="57"/>
      <c r="MR78" s="57"/>
      <c r="MS78" s="57"/>
      <c r="MT78" s="57"/>
      <c r="MU78" s="57"/>
      <c r="MV78" s="57"/>
      <c r="MW78" s="57"/>
      <c r="MX78" s="57"/>
      <c r="MY78" s="57"/>
      <c r="MZ78" s="57"/>
      <c r="NA78" s="57"/>
      <c r="NB78" s="57"/>
      <c r="NC78" s="57"/>
      <c r="ND78" s="57"/>
      <c r="NE78" s="57"/>
      <c r="NF78" s="57"/>
      <c r="NG78" s="57"/>
      <c r="NH78" s="57"/>
      <c r="NI78" s="57"/>
      <c r="NJ78" s="57"/>
      <c r="NK78" s="57"/>
      <c r="NL78" s="57"/>
      <c r="NM78" s="57"/>
      <c r="NN78" s="57"/>
      <c r="NO78" s="57"/>
      <c r="NP78" s="57"/>
      <c r="NQ78" s="57"/>
      <c r="NR78" s="57"/>
      <c r="NS78" s="57"/>
      <c r="NT78" s="57"/>
      <c r="NU78" s="57"/>
      <c r="NV78" s="57"/>
      <c r="NW78" s="57"/>
      <c r="NX78" s="57"/>
      <c r="NY78" s="57"/>
      <c r="NZ78" s="57"/>
      <c r="OA78" s="57"/>
      <c r="OB78" s="57"/>
      <c r="OC78" s="57"/>
      <c r="OD78" s="57"/>
      <c r="OE78" s="57"/>
      <c r="OF78" s="57"/>
      <c r="OG78" s="57"/>
      <c r="OH78" s="57"/>
      <c r="OI78" s="57"/>
      <c r="OJ78" s="57"/>
      <c r="OK78" s="57"/>
      <c r="OL78" s="57"/>
      <c r="OM78" s="57"/>
      <c r="ON78" s="57"/>
      <c r="OO78" s="57"/>
      <c r="OP78" s="57"/>
      <c r="OQ78" s="57"/>
      <c r="OR78" s="57"/>
      <c r="OS78" s="57"/>
      <c r="OT78" s="57"/>
      <c r="OU78" s="57"/>
      <c r="OV78" s="57"/>
      <c r="OW78" s="57"/>
      <c r="OX78" s="57"/>
      <c r="OY78" s="57"/>
      <c r="OZ78" s="57"/>
      <c r="PA78" s="57"/>
      <c r="PB78" s="57"/>
      <c r="PC78" s="57"/>
      <c r="PD78" s="57"/>
      <c r="PE78" s="57"/>
      <c r="PF78" s="57"/>
      <c r="PG78" s="57"/>
      <c r="PH78" s="57"/>
      <c r="PI78" s="57"/>
      <c r="PJ78" s="57"/>
      <c r="PK78" s="57"/>
      <c r="PL78" s="57"/>
      <c r="PM78" s="57"/>
      <c r="PN78" s="57"/>
      <c r="PO78" s="57"/>
      <c r="PP78" s="57"/>
      <c r="PQ78" s="57"/>
      <c r="PR78" s="57"/>
      <c r="PS78" s="57"/>
      <c r="PT78" s="57"/>
      <c r="PU78" s="57"/>
      <c r="PV78" s="57"/>
      <c r="PW78" s="57"/>
      <c r="PX78" s="57"/>
      <c r="PY78" s="57"/>
      <c r="PZ78" s="57"/>
      <c r="QA78" s="57"/>
      <c r="QB78" s="57"/>
      <c r="QC78" s="57"/>
      <c r="QD78" s="57"/>
      <c r="QE78" s="57"/>
      <c r="QF78" s="57"/>
      <c r="QG78" s="57"/>
      <c r="QH78" s="57"/>
      <c r="QI78" s="57"/>
      <c r="QJ78" s="57"/>
      <c r="QK78" s="57"/>
      <c r="QL78" s="57"/>
      <c r="QM78" s="57"/>
      <c r="QN78" s="57"/>
      <c r="QO78" s="57"/>
      <c r="QP78" s="57"/>
      <c r="QQ78" s="57"/>
      <c r="QR78" s="57"/>
      <c r="QS78" s="57"/>
      <c r="QT78" s="57"/>
      <c r="QU78" s="57"/>
      <c r="QV78" s="57"/>
      <c r="QW78" s="57"/>
      <c r="QX78" s="57"/>
      <c r="QY78" s="57"/>
      <c r="QZ78" s="57"/>
      <c r="RA78" s="57"/>
      <c r="RB78" s="57"/>
      <c r="RC78" s="57"/>
      <c r="RD78" s="57"/>
      <c r="RE78" s="57"/>
      <c r="RF78" s="57"/>
      <c r="RG78" s="57"/>
      <c r="RH78" s="57"/>
      <c r="RI78" s="57"/>
      <c r="RJ78" s="57"/>
      <c r="RK78" s="57"/>
      <c r="RL78" s="57"/>
      <c r="RM78" s="57"/>
      <c r="RN78" s="57"/>
      <c r="RO78" s="57"/>
      <c r="RP78" s="57"/>
      <c r="RQ78" s="57"/>
      <c r="RR78" s="57"/>
      <c r="RS78" s="57"/>
      <c r="RT78" s="57"/>
      <c r="RU78" s="57"/>
      <c r="RV78" s="57"/>
      <c r="RW78" s="57"/>
      <c r="RX78" s="57"/>
      <c r="RY78" s="57"/>
      <c r="RZ78" s="57"/>
      <c r="SA78" s="57"/>
      <c r="SB78" s="57"/>
      <c r="SC78" s="57"/>
      <c r="SD78" s="57"/>
      <c r="SE78" s="57"/>
      <c r="SF78" s="57"/>
      <c r="SG78" s="57"/>
      <c r="SH78" s="57"/>
      <c r="SI78" s="57"/>
      <c r="SJ78" s="57"/>
      <c r="SK78" s="57"/>
      <c r="SL78" s="57"/>
      <c r="SM78" s="57"/>
      <c r="SN78" s="57"/>
      <c r="SO78" s="57"/>
      <c r="SP78" s="57"/>
      <c r="SQ78" s="57"/>
      <c r="SR78" s="57"/>
      <c r="SS78" s="57"/>
      <c r="ST78" s="57"/>
      <c r="SU78" s="57"/>
      <c r="SV78" s="57"/>
      <c r="SW78" s="57"/>
      <c r="SX78" s="57"/>
      <c r="SY78" s="57"/>
      <c r="SZ78" s="57"/>
      <c r="TA78" s="57"/>
      <c r="TB78" s="57"/>
      <c r="TC78" s="57"/>
      <c r="TD78" s="57"/>
      <c r="TE78" s="57"/>
      <c r="TF78" s="57"/>
      <c r="TG78" s="57"/>
      <c r="TH78" s="57"/>
      <c r="TI78" s="57"/>
      <c r="TJ78" s="57"/>
      <c r="TK78" s="57"/>
      <c r="TL78" s="57"/>
      <c r="TM78" s="57"/>
      <c r="TN78" s="57"/>
      <c r="TO78" s="57"/>
      <c r="TP78" s="57"/>
      <c r="TQ78" s="57"/>
      <c r="TR78" s="57"/>
      <c r="TS78" s="57"/>
      <c r="TT78" s="57"/>
      <c r="TU78" s="57"/>
      <c r="TV78" s="57"/>
      <c r="TW78" s="57"/>
      <c r="TX78" s="57"/>
      <c r="TY78" s="57"/>
      <c r="TZ78" s="57"/>
      <c r="UA78" s="57"/>
      <c r="UB78" s="57"/>
      <c r="UC78" s="57"/>
      <c r="UD78" s="57"/>
      <c r="UE78" s="57"/>
      <c r="UF78" s="57"/>
      <c r="UG78" s="57"/>
      <c r="UH78" s="57"/>
      <c r="UI78" s="57"/>
      <c r="UJ78" s="57"/>
      <c r="UK78" s="57"/>
      <c r="UL78" s="57"/>
      <c r="UM78" s="57"/>
      <c r="UN78" s="57"/>
      <c r="UO78" s="57"/>
      <c r="UP78" s="57"/>
      <c r="UQ78" s="57"/>
      <c r="UR78" s="57"/>
      <c r="US78" s="57"/>
      <c r="UT78" s="57"/>
      <c r="UU78" s="57"/>
      <c r="UV78" s="57"/>
      <c r="UW78" s="57"/>
      <c r="UX78" s="57"/>
      <c r="UY78" s="57"/>
      <c r="UZ78" s="57"/>
      <c r="VA78" s="57"/>
      <c r="VB78" s="57"/>
      <c r="VC78" s="57"/>
      <c r="VD78" s="57"/>
      <c r="VE78" s="57"/>
      <c r="VF78" s="57"/>
      <c r="VG78" s="57"/>
      <c r="VH78" s="57"/>
      <c r="VI78" s="57"/>
      <c r="VJ78" s="57"/>
      <c r="VK78" s="57"/>
      <c r="VL78" s="57"/>
      <c r="VM78" s="57"/>
      <c r="VN78" s="57"/>
      <c r="VO78" s="57"/>
      <c r="VP78" s="57"/>
      <c r="VQ78" s="57"/>
      <c r="VR78" s="57"/>
      <c r="VS78" s="57"/>
      <c r="VT78" s="57"/>
      <c r="VU78" s="57"/>
      <c r="VV78" s="57"/>
      <c r="VW78" s="57"/>
      <c r="VX78" s="57"/>
      <c r="VY78" s="57"/>
      <c r="VZ78" s="57"/>
      <c r="WA78" s="57"/>
      <c r="WB78" s="57"/>
      <c r="WC78" s="57"/>
      <c r="WD78" s="57"/>
      <c r="WE78" s="57"/>
      <c r="WF78" s="57"/>
      <c r="WG78" s="57"/>
      <c r="WH78" s="57"/>
      <c r="WI78" s="57"/>
      <c r="WJ78" s="57"/>
      <c r="WK78" s="57"/>
      <c r="WL78" s="57"/>
      <c r="WM78" s="57"/>
      <c r="WN78" s="57"/>
      <c r="WO78" s="57"/>
      <c r="WP78" s="57"/>
      <c r="WQ78" s="57"/>
      <c r="WR78" s="57"/>
      <c r="WS78" s="57"/>
      <c r="WT78" s="57"/>
      <c r="WU78" s="57"/>
      <c r="WV78" s="57"/>
      <c r="WW78" s="57"/>
      <c r="WX78" s="57"/>
      <c r="WY78" s="57"/>
      <c r="WZ78" s="57"/>
      <c r="XA78" s="57"/>
      <c r="XB78" s="57"/>
      <c r="XC78" s="57"/>
      <c r="XD78" s="57"/>
      <c r="XE78" s="57"/>
      <c r="XF78" s="57"/>
      <c r="XG78" s="57"/>
      <c r="XH78" s="57"/>
      <c r="XI78" s="57"/>
      <c r="XJ78" s="57"/>
      <c r="XK78" s="57"/>
      <c r="XL78" s="57"/>
      <c r="XM78" s="57"/>
      <c r="XN78" s="57"/>
      <c r="XO78" s="57"/>
      <c r="XP78" s="57"/>
      <c r="XQ78" s="57"/>
      <c r="XR78" s="57"/>
      <c r="XS78" s="57"/>
      <c r="XT78" s="57"/>
      <c r="XU78" s="57"/>
      <c r="XV78" s="57"/>
      <c r="XW78" s="57"/>
      <c r="XX78" s="57"/>
      <c r="XY78" s="57"/>
      <c r="XZ78" s="57"/>
      <c r="YA78" s="57"/>
      <c r="YB78" s="57"/>
      <c r="YC78" s="57"/>
      <c r="YD78" s="57"/>
      <c r="YE78" s="57"/>
      <c r="YF78" s="57"/>
      <c r="YG78" s="57"/>
      <c r="YH78" s="57"/>
      <c r="YI78" s="57"/>
      <c r="YJ78" s="57"/>
      <c r="YK78" s="57"/>
      <c r="YL78" s="57"/>
      <c r="YM78" s="57"/>
      <c r="YN78" s="57"/>
      <c r="YO78" s="57"/>
      <c r="YP78" s="57"/>
      <c r="YQ78" s="57"/>
      <c r="YR78" s="57"/>
      <c r="YS78" s="57"/>
      <c r="YT78" s="57"/>
      <c r="YU78" s="57"/>
      <c r="YV78" s="57"/>
      <c r="YW78" s="57"/>
      <c r="YX78" s="57"/>
      <c r="YY78" s="57"/>
      <c r="YZ78" s="57"/>
      <c r="ZA78" s="57"/>
      <c r="ZB78" s="57"/>
      <c r="ZC78" s="57"/>
      <c r="ZD78" s="57"/>
      <c r="ZE78" s="57"/>
      <c r="ZF78" s="57"/>
      <c r="ZG78" s="57"/>
      <c r="ZH78" s="57"/>
      <c r="ZI78" s="57"/>
      <c r="ZJ78" s="57"/>
      <c r="ZK78" s="57"/>
      <c r="ZL78" s="57"/>
      <c r="ZM78" s="57"/>
      <c r="ZN78" s="57"/>
      <c r="ZO78" s="57"/>
      <c r="ZP78" s="57"/>
      <c r="ZQ78" s="57"/>
      <c r="ZR78" s="57"/>
      <c r="ZS78" s="57"/>
      <c r="ZT78" s="57"/>
      <c r="ZU78" s="57"/>
      <c r="ZV78" s="57"/>
      <c r="ZW78" s="57"/>
      <c r="ZX78" s="57"/>
      <c r="ZY78" s="57"/>
      <c r="ZZ78" s="57"/>
      <c r="AAA78" s="57"/>
      <c r="AAB78" s="57"/>
      <c r="AAC78" s="57"/>
      <c r="AAD78" s="57"/>
      <c r="AAE78" s="57"/>
      <c r="AAF78" s="57"/>
      <c r="AAG78" s="57"/>
      <c r="AAH78" s="57"/>
      <c r="AAI78" s="57"/>
      <c r="AAJ78" s="57"/>
      <c r="AAK78" s="57"/>
      <c r="AAL78" s="57"/>
      <c r="AAM78" s="57"/>
      <c r="AAN78" s="57"/>
      <c r="AAO78" s="57"/>
      <c r="AAP78" s="57"/>
      <c r="AAQ78" s="57"/>
      <c r="AAR78" s="57"/>
      <c r="AAS78" s="57"/>
      <c r="AAT78" s="57"/>
      <c r="AAU78" s="57"/>
      <c r="AAV78" s="57"/>
      <c r="AAW78" s="57"/>
      <c r="AAX78" s="57"/>
      <c r="AAY78" s="57"/>
      <c r="AAZ78" s="57"/>
      <c r="ABA78" s="57"/>
      <c r="ABB78" s="57"/>
      <c r="ABC78" s="57"/>
      <c r="ABD78" s="57"/>
      <c r="ABE78" s="57"/>
      <c r="ABF78" s="57"/>
      <c r="ABG78" s="57"/>
      <c r="ABH78" s="57"/>
      <c r="ABI78" s="57"/>
      <c r="ABJ78" s="57"/>
      <c r="ABK78" s="57"/>
      <c r="ABL78" s="57"/>
      <c r="ABM78" s="57"/>
      <c r="ABN78" s="57"/>
      <c r="ABO78" s="57"/>
      <c r="ABP78" s="57"/>
      <c r="ABQ78" s="57"/>
      <c r="ABR78" s="57"/>
      <c r="ABS78" s="57"/>
      <c r="ABT78" s="57"/>
      <c r="ABU78" s="57"/>
      <c r="ABV78" s="57"/>
      <c r="ABW78" s="57"/>
      <c r="ABX78" s="57"/>
      <c r="ABY78" s="57"/>
      <c r="ABZ78" s="57"/>
      <c r="ACA78" s="57"/>
      <c r="ACB78" s="57"/>
      <c r="ACC78" s="57"/>
      <c r="ACD78" s="57"/>
      <c r="ACE78" s="57"/>
      <c r="ACF78" s="57"/>
      <c r="ACG78" s="57"/>
      <c r="ACH78" s="57"/>
      <c r="ACI78" s="57"/>
      <c r="ACJ78" s="57"/>
      <c r="ACK78" s="57"/>
      <c r="ACL78" s="57"/>
      <c r="ACM78" s="57"/>
      <c r="ACN78" s="57"/>
      <c r="ACO78" s="57"/>
      <c r="ACP78" s="57"/>
      <c r="ACQ78" s="57"/>
      <c r="ACR78" s="57"/>
      <c r="ACS78" s="57"/>
      <c r="ACT78" s="57"/>
      <c r="ACU78" s="57"/>
      <c r="ACV78" s="57"/>
      <c r="ACW78" s="57"/>
      <c r="ACX78" s="57"/>
      <c r="ACY78" s="57"/>
      <c r="ACZ78" s="57"/>
      <c r="ADA78" s="57"/>
      <c r="ADB78" s="57"/>
      <c r="ADC78" s="57"/>
      <c r="ADD78" s="57"/>
      <c r="ADE78" s="57"/>
      <c r="ADF78" s="57"/>
      <c r="ADG78" s="57"/>
      <c r="ADH78" s="57"/>
      <c r="ADI78" s="57"/>
      <c r="ADJ78" s="57"/>
      <c r="ADK78" s="57"/>
      <c r="ADL78" s="57"/>
      <c r="ADM78" s="57"/>
      <c r="ADN78" s="57"/>
      <c r="ADO78" s="57"/>
      <c r="ADP78" s="57"/>
      <c r="ADQ78" s="57"/>
      <c r="ADR78" s="57"/>
      <c r="ADS78" s="57"/>
      <c r="ADT78" s="57"/>
      <c r="ADU78" s="57"/>
      <c r="ADV78" s="57"/>
      <c r="ADW78" s="57"/>
      <c r="ADX78" s="57"/>
      <c r="ADY78" s="57"/>
      <c r="ADZ78" s="57"/>
      <c r="AEA78" s="57"/>
      <c r="AEB78" s="57"/>
      <c r="AEC78" s="57"/>
      <c r="AED78" s="57"/>
      <c r="AEE78" s="57"/>
      <c r="AEF78" s="57"/>
      <c r="AEG78" s="57"/>
      <c r="AEH78" s="57"/>
      <c r="AEI78" s="57"/>
      <c r="AEJ78" s="57"/>
      <c r="AEK78" s="57"/>
      <c r="AEL78" s="57"/>
      <c r="AEM78" s="57"/>
      <c r="AEN78" s="57"/>
      <c r="AEO78" s="57"/>
      <c r="AEP78" s="57"/>
      <c r="AEQ78" s="57"/>
      <c r="AER78" s="57"/>
      <c r="AES78" s="57"/>
      <c r="AET78" s="57"/>
      <c r="AEU78" s="57"/>
      <c r="AEV78" s="57"/>
      <c r="AEW78" s="57"/>
      <c r="AEX78" s="57"/>
      <c r="AEY78" s="57"/>
      <c r="AEZ78" s="57"/>
      <c r="AFA78" s="57"/>
      <c r="AFB78" s="57"/>
      <c r="AFC78" s="57"/>
      <c r="AFD78" s="57"/>
      <c r="AFE78" s="57"/>
      <c r="AFF78" s="57"/>
      <c r="AFG78" s="57"/>
      <c r="AFH78" s="57"/>
      <c r="AFI78" s="57"/>
      <c r="AFJ78" s="57"/>
      <c r="AFK78" s="57"/>
      <c r="AFL78" s="57"/>
      <c r="AFM78" s="57"/>
      <c r="AFN78" s="57"/>
      <c r="AFO78" s="57"/>
      <c r="AFP78" s="57"/>
      <c r="AFQ78" s="57"/>
      <c r="AFR78" s="57"/>
      <c r="AFS78" s="57"/>
      <c r="AFT78" s="57"/>
      <c r="AFU78" s="57"/>
      <c r="AFV78" s="57"/>
      <c r="AFW78" s="57"/>
      <c r="AFX78" s="57"/>
      <c r="AFY78" s="57"/>
      <c r="AFZ78" s="57"/>
      <c r="AGA78" s="57"/>
      <c r="AGB78" s="57"/>
      <c r="AGC78" s="57"/>
      <c r="AGD78" s="57"/>
      <c r="AGE78" s="57"/>
      <c r="AGF78" s="57"/>
      <c r="AGG78" s="57"/>
      <c r="AGH78" s="57"/>
      <c r="AGI78" s="57"/>
      <c r="AGJ78" s="57"/>
      <c r="AGK78" s="57"/>
      <c r="AGL78" s="57"/>
      <c r="AGM78" s="57"/>
      <c r="AGN78" s="57"/>
      <c r="AGO78" s="57"/>
      <c r="AGP78" s="57"/>
      <c r="AGQ78" s="57"/>
      <c r="AGR78" s="57"/>
      <c r="AGS78" s="57"/>
      <c r="AGT78" s="57"/>
      <c r="AGU78" s="57"/>
      <c r="AGV78" s="57"/>
      <c r="AGW78" s="57"/>
      <c r="AGX78" s="57"/>
      <c r="AGY78" s="57"/>
      <c r="AGZ78" s="57"/>
      <c r="AHA78" s="57"/>
      <c r="AHB78" s="57"/>
      <c r="AHC78" s="57"/>
      <c r="AHD78" s="57"/>
      <c r="AHE78" s="57"/>
      <c r="AHF78" s="57"/>
      <c r="AHG78" s="57"/>
      <c r="AHH78" s="57"/>
      <c r="AHI78" s="57"/>
      <c r="AHJ78" s="57"/>
      <c r="AHK78" s="57"/>
      <c r="AHL78" s="57"/>
      <c r="AHM78" s="57"/>
      <c r="AHN78" s="57"/>
      <c r="AHO78" s="57"/>
      <c r="AHP78" s="57"/>
      <c r="AHQ78" s="57"/>
      <c r="AHR78" s="57"/>
      <c r="AHS78" s="57"/>
      <c r="AHT78" s="57"/>
      <c r="AHU78" s="57"/>
      <c r="AHV78" s="57"/>
      <c r="AHW78" s="57"/>
      <c r="AHX78" s="57"/>
      <c r="AHY78" s="57"/>
      <c r="AHZ78" s="57"/>
      <c r="AIA78" s="57"/>
      <c r="AIB78" s="57"/>
      <c r="AIC78" s="57"/>
      <c r="AID78" s="57"/>
      <c r="AIE78" s="57"/>
      <c r="AIF78" s="57"/>
      <c r="AIG78" s="57"/>
      <c r="AIH78" s="57"/>
      <c r="AII78" s="57"/>
      <c r="AIJ78" s="57"/>
      <c r="AIK78" s="57"/>
      <c r="AIL78" s="57"/>
      <c r="AIM78" s="57"/>
      <c r="AIN78" s="57"/>
      <c r="AIO78" s="57"/>
      <c r="AIP78" s="57"/>
      <c r="AIQ78" s="57"/>
      <c r="AIR78" s="57"/>
      <c r="AIS78" s="57"/>
      <c r="AIT78" s="57"/>
      <c r="AIU78" s="57"/>
      <c r="AIV78" s="57"/>
      <c r="AIW78" s="57"/>
      <c r="AIX78" s="57"/>
      <c r="AIY78" s="57"/>
      <c r="AIZ78" s="57"/>
      <c r="AJA78" s="57"/>
      <c r="AJB78" s="57"/>
      <c r="AJC78" s="57"/>
      <c r="AJD78" s="57"/>
      <c r="AJE78" s="57"/>
      <c r="AJF78" s="57"/>
      <c r="AJG78" s="57"/>
      <c r="AJH78" s="57"/>
      <c r="AJI78" s="57"/>
      <c r="AJJ78" s="57"/>
      <c r="AJK78" s="57"/>
      <c r="AJL78" s="57"/>
      <c r="AJM78" s="57"/>
      <c r="AJN78" s="57"/>
      <c r="AJO78" s="57"/>
      <c r="AJP78" s="57"/>
      <c r="AJQ78" s="57"/>
      <c r="AJR78" s="57"/>
      <c r="AJS78" s="57"/>
      <c r="AJT78" s="57"/>
      <c r="AJU78" s="57"/>
      <c r="AJV78" s="57"/>
      <c r="AJW78" s="57"/>
      <c r="AJX78" s="57"/>
      <c r="AJY78" s="57"/>
      <c r="AJZ78" s="57"/>
      <c r="AKA78" s="57"/>
      <c r="AKB78" s="57"/>
      <c r="AKC78" s="57"/>
      <c r="AKD78" s="57"/>
      <c r="AKE78" s="57"/>
      <c r="AKF78" s="57"/>
      <c r="AKG78" s="57"/>
      <c r="AKH78" s="57"/>
      <c r="AKI78" s="57"/>
      <c r="AKJ78" s="57"/>
      <c r="AKK78" s="57"/>
      <c r="AKL78" s="57"/>
      <c r="AKM78" s="57"/>
      <c r="AKN78" s="57"/>
      <c r="AKO78" s="57"/>
      <c r="AKP78" s="57"/>
      <c r="AKQ78" s="57"/>
      <c r="AKR78" s="57"/>
      <c r="AKS78" s="57"/>
      <c r="AKT78" s="57"/>
      <c r="AKU78" s="57"/>
      <c r="AKV78" s="57"/>
      <c r="AKW78" s="57"/>
      <c r="AKX78" s="57"/>
      <c r="AKY78" s="57"/>
      <c r="AKZ78" s="57"/>
      <c r="ALA78" s="57"/>
      <c r="ALB78" s="57"/>
      <c r="ALC78" s="57"/>
      <c r="ALD78" s="57"/>
      <c r="ALE78" s="57"/>
      <c r="ALF78" s="57"/>
      <c r="ALG78" s="57"/>
      <c r="ALH78" s="57"/>
      <c r="ALI78" s="57"/>
      <c r="ALJ78" s="57"/>
      <c r="ALK78" s="57"/>
      <c r="ALL78" s="57"/>
      <c r="ALM78" s="57"/>
      <c r="ALN78" s="57"/>
      <c r="ALO78" s="57"/>
      <c r="ALP78" s="57"/>
      <c r="ALQ78" s="57"/>
      <c r="ALR78" s="57"/>
      <c r="ALS78" s="57"/>
      <c r="ALT78" s="57"/>
      <c r="ALU78" s="57"/>
      <c r="ALV78" s="57"/>
      <c r="ALW78" s="57"/>
      <c r="ALX78" s="57"/>
      <c r="ALY78" s="57"/>
      <c r="ALZ78" s="57"/>
      <c r="AMA78" s="57"/>
      <c r="AMB78" s="57"/>
      <c r="AMC78" s="57"/>
      <c r="AMD78" s="57"/>
      <c r="AME78" s="57"/>
      <c r="AMF78" s="57"/>
      <c r="AMG78" s="57"/>
      <c r="AMH78" s="57"/>
      <c r="AMI78" s="57"/>
      <c r="AMJ78" s="57"/>
      <c r="AMK78" s="57"/>
      <c r="AML78" s="57"/>
      <c r="AMM78" s="57"/>
      <c r="AMN78" s="57"/>
      <c r="AMO78" s="57"/>
      <c r="AMP78" s="57"/>
      <c r="AMQ78" s="57"/>
      <c r="AMR78" s="57"/>
      <c r="AMS78" s="57"/>
      <c r="AMT78" s="57"/>
      <c r="AMU78" s="57"/>
      <c r="AMV78" s="57"/>
      <c r="AMW78" s="57"/>
      <c r="AMX78" s="57"/>
      <c r="AMY78" s="57"/>
      <c r="AMZ78" s="57"/>
      <c r="ANA78" s="57"/>
      <c r="ANB78" s="57"/>
      <c r="ANC78" s="57"/>
      <c r="AND78" s="57"/>
      <c r="ANE78" s="57"/>
      <c r="ANF78" s="57"/>
      <c r="ANG78" s="57"/>
      <c r="ANH78" s="57"/>
      <c r="ANI78" s="57"/>
      <c r="ANJ78" s="57"/>
      <c r="ANK78" s="57"/>
      <c r="ANL78" s="57"/>
      <c r="ANM78" s="57"/>
      <c r="ANN78" s="57"/>
      <c r="ANO78" s="57"/>
      <c r="ANP78" s="57"/>
      <c r="ANQ78" s="57"/>
      <c r="ANR78" s="57"/>
      <c r="ANS78" s="57"/>
      <c r="ANT78" s="57"/>
      <c r="ANU78" s="57"/>
      <c r="ANV78" s="57"/>
      <c r="ANW78" s="57"/>
      <c r="ANX78" s="57"/>
      <c r="ANY78" s="57"/>
      <c r="ANZ78" s="57"/>
      <c r="AOA78" s="57"/>
      <c r="AOB78" s="57"/>
      <c r="AOC78" s="57"/>
      <c r="AOD78" s="57"/>
      <c r="AOE78" s="57"/>
      <c r="AOF78" s="57"/>
      <c r="AOG78" s="57"/>
      <c r="AOH78" s="57"/>
      <c r="AOI78" s="57"/>
      <c r="AOJ78" s="57"/>
      <c r="AOK78" s="57"/>
      <c r="AOL78" s="57"/>
      <c r="AOM78" s="57"/>
      <c r="AON78" s="57"/>
      <c r="AOO78" s="57"/>
      <c r="AOP78" s="57"/>
      <c r="AOQ78" s="57"/>
      <c r="AOR78" s="57"/>
      <c r="AOS78" s="57"/>
      <c r="AOT78" s="57"/>
      <c r="AOU78" s="57"/>
      <c r="AOV78" s="57"/>
      <c r="AOW78" s="57"/>
      <c r="AOX78" s="57"/>
      <c r="AOY78" s="57"/>
      <c r="AOZ78" s="57"/>
      <c r="APA78" s="57"/>
      <c r="APB78" s="57"/>
      <c r="APC78" s="57"/>
      <c r="APD78" s="57"/>
      <c r="APE78" s="57"/>
      <c r="APF78" s="57"/>
      <c r="APG78" s="57"/>
      <c r="APH78" s="57"/>
      <c r="API78" s="57"/>
      <c r="APJ78" s="57"/>
      <c r="APK78" s="57"/>
      <c r="APL78" s="57"/>
      <c r="APM78" s="57"/>
      <c r="APN78" s="57"/>
      <c r="APO78" s="57"/>
      <c r="APP78" s="57"/>
      <c r="APQ78" s="57"/>
      <c r="APR78" s="57"/>
      <c r="APS78" s="57"/>
      <c r="APT78" s="57"/>
      <c r="APU78" s="57"/>
      <c r="APV78" s="57"/>
      <c r="APW78" s="57"/>
      <c r="APX78" s="57"/>
      <c r="APY78" s="57"/>
      <c r="APZ78" s="57"/>
      <c r="AQA78" s="57"/>
      <c r="AQB78" s="57"/>
      <c r="AQC78" s="57"/>
      <c r="AQD78" s="57"/>
      <c r="AQE78" s="57"/>
      <c r="AQF78" s="57"/>
      <c r="AQG78" s="57"/>
      <c r="AQH78" s="57"/>
      <c r="AQI78" s="57"/>
      <c r="AQJ78" s="57"/>
      <c r="AQK78" s="57"/>
      <c r="AQL78" s="57"/>
      <c r="AQM78" s="57"/>
      <c r="AQN78" s="57"/>
      <c r="AQO78" s="57"/>
      <c r="AQP78" s="57"/>
      <c r="AQQ78" s="57"/>
      <c r="AQR78" s="57"/>
      <c r="AQS78" s="57"/>
      <c r="AQT78" s="57"/>
      <c r="AQU78" s="57"/>
      <c r="AQV78" s="57"/>
      <c r="AQW78" s="57"/>
      <c r="AQX78" s="57"/>
      <c r="AQY78" s="57"/>
      <c r="AQZ78" s="57"/>
      <c r="ARA78" s="57"/>
      <c r="ARB78" s="57"/>
      <c r="ARC78" s="57"/>
      <c r="ARD78" s="57"/>
      <c r="ARE78" s="57"/>
      <c r="ARF78" s="57"/>
      <c r="ARG78" s="57"/>
      <c r="ARH78" s="57"/>
      <c r="ARI78" s="57"/>
      <c r="ARJ78" s="57"/>
      <c r="ARK78" s="57"/>
      <c r="ARL78" s="57"/>
      <c r="ARM78" s="57"/>
      <c r="ARN78" s="57"/>
      <c r="ARO78" s="57"/>
      <c r="ARP78" s="57"/>
      <c r="ARQ78" s="57"/>
      <c r="ARR78" s="57"/>
      <c r="ARS78" s="57"/>
      <c r="ART78" s="57"/>
      <c r="ARU78" s="57"/>
      <c r="ARV78" s="57"/>
      <c r="ARW78" s="57"/>
      <c r="ARX78" s="57"/>
      <c r="ARY78" s="57"/>
      <c r="ARZ78" s="57"/>
      <c r="ASA78" s="57"/>
      <c r="ASB78" s="57"/>
      <c r="ASC78" s="57"/>
      <c r="ASD78" s="57"/>
      <c r="ASE78" s="57"/>
      <c r="ASF78" s="57"/>
      <c r="ASG78" s="57"/>
      <c r="ASH78" s="57"/>
      <c r="ASI78" s="57"/>
      <c r="ASJ78" s="57"/>
      <c r="ASK78" s="57"/>
      <c r="ASL78" s="57"/>
      <c r="ASM78" s="57"/>
      <c r="ASN78" s="57"/>
      <c r="ASO78" s="57"/>
      <c r="ASP78" s="57"/>
      <c r="ASQ78" s="57"/>
      <c r="ASR78" s="57"/>
      <c r="ASS78" s="57"/>
      <c r="AST78" s="57"/>
      <c r="ASU78" s="57"/>
      <c r="ASV78" s="57"/>
      <c r="ASW78" s="57"/>
      <c r="ASX78" s="57"/>
      <c r="ASY78" s="57"/>
      <c r="ASZ78" s="57"/>
      <c r="ATA78" s="57"/>
      <c r="ATB78" s="57"/>
      <c r="ATC78" s="57"/>
      <c r="ATD78" s="57"/>
      <c r="ATE78" s="57"/>
      <c r="ATF78" s="57"/>
      <c r="ATG78" s="57"/>
      <c r="ATH78" s="57"/>
      <c r="ATI78" s="57"/>
      <c r="ATJ78" s="57"/>
      <c r="ATK78" s="57"/>
      <c r="ATL78" s="57"/>
      <c r="ATM78" s="57"/>
      <c r="ATN78" s="57"/>
      <c r="ATO78" s="57"/>
      <c r="ATP78" s="57"/>
      <c r="ATQ78" s="57"/>
      <c r="ATR78" s="57"/>
      <c r="ATS78" s="57"/>
      <c r="ATT78" s="57"/>
      <c r="ATU78" s="57"/>
      <c r="ATV78" s="57"/>
      <c r="ATW78" s="57"/>
      <c r="ATX78" s="57"/>
      <c r="ATY78" s="57"/>
      <c r="ATZ78" s="57"/>
      <c r="AUA78" s="57"/>
      <c r="AUB78" s="57"/>
      <c r="AUC78" s="57"/>
      <c r="AUD78" s="57"/>
      <c r="AUE78" s="57"/>
      <c r="AUF78" s="57"/>
      <c r="AUG78" s="57"/>
      <c r="AUH78" s="57"/>
      <c r="AUI78" s="57"/>
      <c r="AUJ78" s="57"/>
      <c r="AUK78" s="57"/>
      <c r="AUL78" s="57"/>
      <c r="AUM78" s="57"/>
      <c r="AUN78" s="57"/>
      <c r="AUO78" s="57"/>
      <c r="AUP78" s="57"/>
      <c r="AUQ78" s="57"/>
      <c r="AUR78" s="57"/>
      <c r="AUS78" s="57"/>
      <c r="AUT78" s="57"/>
      <c r="AUU78" s="57"/>
      <c r="AUV78" s="57"/>
      <c r="AUW78" s="57"/>
      <c r="AUX78" s="57"/>
      <c r="AUY78" s="57"/>
      <c r="AUZ78" s="57"/>
      <c r="AVA78" s="57"/>
      <c r="AVB78" s="57"/>
      <c r="AVC78" s="57"/>
      <c r="AVD78" s="57"/>
      <c r="AVE78" s="57"/>
      <c r="AVF78" s="57"/>
      <c r="AVG78" s="57"/>
      <c r="AVH78" s="57"/>
      <c r="AVI78" s="57"/>
      <c r="AVJ78" s="57"/>
      <c r="AVK78" s="57"/>
      <c r="AVL78" s="57"/>
      <c r="AVM78" s="57"/>
      <c r="AVN78" s="57"/>
      <c r="AVO78" s="57"/>
      <c r="AVP78" s="57"/>
      <c r="AVQ78" s="57"/>
      <c r="AVR78" s="57"/>
      <c r="AVS78" s="57"/>
      <c r="AVT78" s="57"/>
      <c r="AVU78" s="57"/>
      <c r="AVV78" s="57"/>
      <c r="AVW78" s="57"/>
      <c r="AVX78" s="57"/>
      <c r="AVY78" s="57"/>
      <c r="AVZ78" s="57"/>
      <c r="AWA78" s="57"/>
      <c r="AWB78" s="57"/>
      <c r="AWC78" s="57"/>
      <c r="AWD78" s="57"/>
      <c r="AWE78" s="57"/>
      <c r="AWF78" s="57"/>
      <c r="AWG78" s="57"/>
      <c r="AWH78" s="57"/>
      <c r="AWI78" s="57"/>
      <c r="AWJ78" s="57"/>
      <c r="AWK78" s="57"/>
      <c r="AWL78" s="57"/>
      <c r="AWM78" s="57"/>
      <c r="AWN78" s="57"/>
      <c r="AWO78" s="57"/>
      <c r="AWP78" s="57"/>
      <c r="AWQ78" s="57"/>
      <c r="AWR78" s="57"/>
      <c r="AWS78" s="57"/>
      <c r="AWT78" s="57"/>
      <c r="AWU78" s="57"/>
      <c r="AWV78" s="57"/>
      <c r="AWW78" s="57"/>
      <c r="AWX78" s="57"/>
      <c r="AWY78" s="57"/>
      <c r="AWZ78" s="57"/>
      <c r="AXA78" s="57"/>
      <c r="AXB78" s="57"/>
      <c r="AXC78" s="57"/>
      <c r="AXD78" s="57"/>
      <c r="AXE78" s="57"/>
      <c r="AXF78" s="57"/>
      <c r="AXG78" s="57"/>
      <c r="AXH78" s="57"/>
      <c r="AXI78" s="57"/>
      <c r="AXJ78" s="57"/>
      <c r="AXK78" s="57"/>
      <c r="AXL78" s="57"/>
      <c r="AXM78" s="57"/>
      <c r="AXN78" s="57"/>
      <c r="AXO78" s="57"/>
      <c r="AXP78" s="57"/>
      <c r="AXQ78" s="57"/>
      <c r="AXR78" s="57"/>
      <c r="AXS78" s="57"/>
      <c r="AXT78" s="57"/>
      <c r="AXU78" s="57"/>
      <c r="AXV78" s="57"/>
      <c r="AXW78" s="57"/>
      <c r="AXX78" s="57"/>
      <c r="AXY78" s="57"/>
      <c r="AXZ78" s="57"/>
      <c r="AYA78" s="57"/>
      <c r="AYB78" s="57"/>
      <c r="AYC78" s="57"/>
      <c r="AYD78" s="57"/>
      <c r="AYE78" s="57"/>
      <c r="AYF78" s="57"/>
      <c r="AYG78" s="57"/>
      <c r="AYH78" s="57"/>
      <c r="AYI78" s="57"/>
      <c r="AYJ78" s="57"/>
      <c r="AYK78" s="57"/>
      <c r="AYL78" s="57"/>
      <c r="AYM78" s="57"/>
      <c r="AYN78" s="57"/>
      <c r="AYO78" s="57"/>
      <c r="AYP78" s="57"/>
      <c r="AYQ78" s="57"/>
      <c r="AYR78" s="57"/>
      <c r="AYS78" s="57"/>
      <c r="AYT78" s="57"/>
      <c r="AYU78" s="57"/>
      <c r="AYV78" s="57"/>
      <c r="AYW78" s="57"/>
      <c r="AYX78" s="57"/>
      <c r="AYY78" s="57"/>
      <c r="AYZ78" s="57"/>
      <c r="AZA78" s="57"/>
      <c r="AZB78" s="57"/>
      <c r="AZC78" s="57"/>
      <c r="AZD78" s="57"/>
      <c r="AZE78" s="57"/>
      <c r="AZF78" s="57"/>
      <c r="AZG78" s="57"/>
      <c r="AZH78" s="57"/>
      <c r="AZI78" s="57"/>
      <c r="AZJ78" s="57"/>
      <c r="AZK78" s="57"/>
      <c r="AZL78" s="57"/>
      <c r="AZM78" s="57"/>
      <c r="AZN78" s="57"/>
      <c r="AZO78" s="57"/>
      <c r="AZP78" s="57"/>
      <c r="AZQ78" s="57"/>
      <c r="AZR78" s="57"/>
      <c r="AZS78" s="57"/>
      <c r="AZT78" s="57"/>
      <c r="AZU78" s="57"/>
      <c r="AZV78" s="57"/>
      <c r="AZW78" s="57"/>
      <c r="AZX78" s="57"/>
      <c r="AZY78" s="57"/>
      <c r="AZZ78" s="57"/>
      <c r="BAA78" s="57"/>
      <c r="BAB78" s="57"/>
      <c r="BAC78" s="57"/>
      <c r="BAD78" s="57"/>
      <c r="BAE78" s="57"/>
      <c r="BAF78" s="57"/>
      <c r="BAG78" s="57"/>
      <c r="BAH78" s="57"/>
      <c r="BAI78" s="57"/>
      <c r="BAJ78" s="57"/>
      <c r="BAK78" s="57"/>
      <c r="BAL78" s="57"/>
      <c r="BAM78" s="57"/>
      <c r="BAN78" s="57"/>
      <c r="BAO78" s="57"/>
      <c r="BAP78" s="57"/>
      <c r="BAQ78" s="57"/>
      <c r="BAR78" s="57"/>
      <c r="BAS78" s="57"/>
      <c r="BAT78" s="57"/>
      <c r="BAU78" s="57"/>
      <c r="BAV78" s="57"/>
      <c r="BAW78" s="57"/>
      <c r="BAX78" s="57"/>
      <c r="BAY78" s="57"/>
      <c r="BAZ78" s="57"/>
      <c r="BBA78" s="57"/>
      <c r="BBB78" s="57"/>
      <c r="BBC78" s="57"/>
      <c r="BBD78" s="57"/>
      <c r="BBE78" s="57"/>
      <c r="BBF78" s="57"/>
      <c r="BBG78" s="57"/>
      <c r="BBH78" s="57"/>
      <c r="BBI78" s="57"/>
      <c r="BBJ78" s="57"/>
      <c r="BBK78" s="57"/>
      <c r="BBL78" s="57"/>
      <c r="BBM78" s="57"/>
      <c r="BBN78" s="57"/>
      <c r="BBO78" s="57"/>
      <c r="BBP78" s="57"/>
      <c r="BBQ78" s="57"/>
      <c r="BBR78" s="57"/>
      <c r="BBS78" s="57"/>
      <c r="BBT78" s="57"/>
      <c r="BBU78" s="57"/>
      <c r="BBV78" s="57"/>
      <c r="BBW78" s="57"/>
      <c r="BBX78" s="57"/>
      <c r="BBY78" s="57"/>
      <c r="BBZ78" s="57"/>
      <c r="BCA78" s="57"/>
      <c r="BCB78" s="57"/>
      <c r="BCC78" s="57"/>
      <c r="BCD78" s="57"/>
      <c r="BCE78" s="57"/>
      <c r="BCF78" s="57"/>
      <c r="BCG78" s="57"/>
      <c r="BCH78" s="57"/>
      <c r="BCI78" s="57"/>
      <c r="BCJ78" s="57"/>
      <c r="BCK78" s="57"/>
      <c r="BCL78" s="57"/>
      <c r="BCM78" s="57"/>
      <c r="BCN78" s="57"/>
      <c r="BCO78" s="57"/>
      <c r="BCP78" s="57"/>
      <c r="BCQ78" s="57"/>
      <c r="BCR78" s="57"/>
      <c r="BCS78" s="57"/>
      <c r="BCT78" s="57"/>
      <c r="BCU78" s="57"/>
      <c r="BCV78" s="57"/>
      <c r="BCW78" s="57"/>
      <c r="BCX78" s="57"/>
      <c r="BCY78" s="57"/>
      <c r="BCZ78" s="57"/>
      <c r="BDA78" s="57"/>
      <c r="BDB78" s="57"/>
      <c r="BDC78" s="57"/>
      <c r="BDD78" s="57"/>
      <c r="BDE78" s="57"/>
      <c r="BDF78" s="57"/>
      <c r="BDG78" s="57"/>
      <c r="BDH78" s="57"/>
      <c r="BDI78" s="57"/>
      <c r="BDJ78" s="57"/>
      <c r="BDK78" s="57"/>
      <c r="BDL78" s="57"/>
      <c r="BDM78" s="57"/>
      <c r="BDN78" s="57"/>
      <c r="BDO78" s="57"/>
      <c r="BDP78" s="57"/>
      <c r="BDQ78" s="57"/>
      <c r="BDR78" s="57"/>
      <c r="BDS78" s="57"/>
      <c r="BDT78" s="57"/>
      <c r="BDU78" s="57"/>
      <c r="BDV78" s="57"/>
      <c r="BDW78" s="57"/>
      <c r="BDX78" s="57"/>
      <c r="BDY78" s="57"/>
      <c r="BDZ78" s="57"/>
      <c r="BEA78" s="57"/>
      <c r="BEB78" s="57"/>
      <c r="BEC78" s="57"/>
      <c r="BED78" s="57"/>
      <c r="BEE78" s="57"/>
      <c r="BEF78" s="57"/>
      <c r="BEG78" s="57"/>
      <c r="BEH78" s="57"/>
      <c r="BEI78" s="57"/>
      <c r="BEJ78" s="57"/>
      <c r="BEK78" s="57"/>
      <c r="BEL78" s="57"/>
      <c r="BEM78" s="57"/>
      <c r="BEN78" s="57"/>
      <c r="BEO78" s="57"/>
      <c r="BEP78" s="57"/>
      <c r="BEQ78" s="57"/>
      <c r="BER78" s="57"/>
      <c r="BES78" s="57"/>
      <c r="BET78" s="57"/>
      <c r="BEU78" s="57"/>
      <c r="BEV78" s="57"/>
      <c r="BEW78" s="57"/>
      <c r="BEX78" s="57"/>
      <c r="BEY78" s="57"/>
      <c r="BEZ78" s="57"/>
      <c r="BFA78" s="57"/>
      <c r="BFB78" s="57"/>
      <c r="BFC78" s="57"/>
      <c r="BFD78" s="57"/>
      <c r="BFE78" s="57"/>
      <c r="BFF78" s="57"/>
      <c r="BFG78" s="57"/>
      <c r="BFH78" s="57"/>
      <c r="BFI78" s="57"/>
      <c r="BFJ78" s="57"/>
      <c r="BFK78" s="57"/>
      <c r="BFL78" s="57"/>
      <c r="BFM78" s="57"/>
      <c r="BFN78" s="57"/>
      <c r="BFO78" s="57"/>
      <c r="BFP78" s="57"/>
      <c r="BFQ78" s="57"/>
      <c r="BFR78" s="57"/>
      <c r="BFS78" s="57"/>
      <c r="BFT78" s="57"/>
      <c r="BFU78" s="57"/>
      <c r="BFV78" s="57"/>
      <c r="BFW78" s="57"/>
      <c r="BFX78" s="57"/>
      <c r="BFY78" s="57"/>
      <c r="BFZ78" s="57"/>
      <c r="BGA78" s="57"/>
      <c r="BGB78" s="57"/>
      <c r="BGC78" s="57"/>
      <c r="BGD78" s="57"/>
      <c r="BGE78" s="57"/>
      <c r="BGF78" s="57"/>
      <c r="BGG78" s="57"/>
      <c r="BGH78" s="57"/>
      <c r="BGI78" s="57"/>
      <c r="BGJ78" s="57"/>
      <c r="BGK78" s="57"/>
      <c r="BGL78" s="57"/>
      <c r="BGM78" s="57"/>
      <c r="BGN78" s="57"/>
      <c r="BGO78" s="57"/>
      <c r="BGP78" s="57"/>
      <c r="BGQ78" s="57"/>
      <c r="BGR78" s="57"/>
      <c r="BGS78" s="57"/>
      <c r="BGT78" s="57"/>
      <c r="BGU78" s="57"/>
      <c r="BGV78" s="57"/>
      <c r="BGW78" s="57"/>
      <c r="BGX78" s="57"/>
      <c r="BGY78" s="57"/>
      <c r="BGZ78" s="57"/>
      <c r="BHA78" s="57"/>
      <c r="BHB78" s="57"/>
      <c r="BHC78" s="57"/>
      <c r="BHD78" s="57"/>
      <c r="BHE78" s="57"/>
      <c r="BHF78" s="57"/>
      <c r="BHG78" s="57"/>
      <c r="BHH78" s="57"/>
      <c r="BHI78" s="57"/>
      <c r="BHJ78" s="57"/>
      <c r="BHK78" s="57"/>
      <c r="BHL78" s="57"/>
      <c r="BHM78" s="57"/>
      <c r="BHN78" s="57"/>
      <c r="BHO78" s="57"/>
      <c r="BHP78" s="57"/>
      <c r="BHQ78" s="57"/>
      <c r="BHR78" s="57"/>
      <c r="BHS78" s="57"/>
      <c r="BHT78" s="57"/>
      <c r="BHU78" s="57"/>
      <c r="BHV78" s="57"/>
      <c r="BHW78" s="57"/>
      <c r="BHX78" s="57"/>
      <c r="BHY78" s="57"/>
      <c r="BHZ78" s="57"/>
      <c r="BIA78" s="57"/>
      <c r="BIB78" s="57"/>
      <c r="BIC78" s="57"/>
      <c r="BID78" s="57"/>
      <c r="BIE78" s="57"/>
      <c r="BIF78" s="57"/>
      <c r="BIG78" s="57"/>
      <c r="BIH78" s="57"/>
      <c r="BII78" s="57"/>
      <c r="BIJ78" s="57"/>
      <c r="BIK78" s="57"/>
      <c r="BIL78" s="57"/>
      <c r="BIM78" s="57"/>
      <c r="BIN78" s="57"/>
      <c r="BIO78" s="57"/>
      <c r="BIP78" s="57"/>
      <c r="BIQ78" s="57"/>
      <c r="BIR78" s="57"/>
      <c r="BIS78" s="57"/>
      <c r="BIT78" s="57"/>
      <c r="BIU78" s="57"/>
      <c r="BIV78" s="57"/>
      <c r="BIW78" s="57"/>
      <c r="BIX78" s="57"/>
      <c r="BIY78" s="57"/>
      <c r="BIZ78" s="57"/>
      <c r="BJA78" s="57"/>
      <c r="BJB78" s="57"/>
      <c r="BJC78" s="57"/>
      <c r="BJD78" s="57"/>
      <c r="BJE78" s="57"/>
      <c r="BJF78" s="57"/>
      <c r="BJG78" s="57"/>
      <c r="BJH78" s="57"/>
      <c r="BJI78" s="57"/>
      <c r="BJJ78" s="57"/>
      <c r="BJK78" s="57"/>
      <c r="BJL78" s="57"/>
      <c r="BJM78" s="57"/>
      <c r="BJN78" s="57"/>
      <c r="BJO78" s="57"/>
      <c r="BJP78" s="57"/>
      <c r="BJQ78" s="57"/>
      <c r="BJR78" s="57"/>
      <c r="BJS78" s="57"/>
      <c r="BJT78" s="57"/>
      <c r="BJU78" s="57"/>
      <c r="BJV78" s="57"/>
      <c r="BJW78" s="57"/>
      <c r="BJX78" s="57"/>
      <c r="BJY78" s="57"/>
      <c r="BJZ78" s="57"/>
      <c r="BKA78" s="57"/>
      <c r="BKB78" s="57"/>
      <c r="BKC78" s="57"/>
      <c r="BKD78" s="57"/>
      <c r="BKE78" s="57"/>
      <c r="BKF78" s="57"/>
      <c r="BKG78" s="57"/>
      <c r="BKH78" s="57"/>
      <c r="BKI78" s="57"/>
      <c r="BKJ78" s="57"/>
      <c r="BKK78" s="57"/>
      <c r="BKL78" s="57"/>
      <c r="BKM78" s="57"/>
      <c r="BKN78" s="57"/>
      <c r="BKO78" s="57"/>
      <c r="BKP78" s="57"/>
      <c r="BKQ78" s="57"/>
      <c r="BKR78" s="57"/>
      <c r="BKS78" s="57"/>
      <c r="BKT78" s="57"/>
      <c r="BKU78" s="57"/>
      <c r="BKV78" s="57"/>
      <c r="BKW78" s="57"/>
      <c r="BKX78" s="57"/>
      <c r="BKY78" s="57"/>
      <c r="BKZ78" s="57"/>
      <c r="BLA78" s="57"/>
      <c r="BLB78" s="57"/>
      <c r="BLC78" s="57"/>
      <c r="BLD78" s="57"/>
      <c r="BLE78" s="57"/>
      <c r="BLF78" s="57"/>
      <c r="BLG78" s="57"/>
      <c r="BLH78" s="57"/>
      <c r="BLI78" s="57"/>
      <c r="BLJ78" s="57"/>
      <c r="BLK78" s="57"/>
      <c r="BLL78" s="57"/>
      <c r="BLM78" s="57"/>
      <c r="BLN78" s="57"/>
      <c r="BLO78" s="57"/>
      <c r="BLP78" s="57"/>
      <c r="BLQ78" s="57"/>
      <c r="BLR78" s="57"/>
      <c r="BLS78" s="57"/>
      <c r="BLT78" s="57"/>
      <c r="BLU78" s="57"/>
      <c r="BLV78" s="57"/>
      <c r="BLW78" s="57"/>
      <c r="BLX78" s="57"/>
      <c r="BLY78" s="57"/>
      <c r="BLZ78" s="57"/>
      <c r="BMA78" s="57"/>
      <c r="BMB78" s="57"/>
      <c r="BMC78" s="57"/>
      <c r="BMD78" s="57"/>
      <c r="BME78" s="57"/>
      <c r="BMF78" s="57"/>
      <c r="BMG78" s="57"/>
      <c r="BMH78" s="57"/>
      <c r="BMI78" s="57"/>
      <c r="BMJ78" s="57"/>
      <c r="BMK78" s="57"/>
      <c r="BML78" s="57"/>
      <c r="BMM78" s="57"/>
      <c r="BMN78" s="57"/>
      <c r="BMO78" s="57"/>
      <c r="BMP78" s="57"/>
      <c r="BMQ78" s="57"/>
      <c r="BMR78" s="57"/>
      <c r="BMS78" s="57"/>
      <c r="BMT78" s="57"/>
      <c r="BMU78" s="57"/>
      <c r="BMV78" s="57"/>
      <c r="BMW78" s="57"/>
      <c r="BMX78" s="57"/>
      <c r="BMY78" s="57"/>
      <c r="BMZ78" s="57"/>
      <c r="BNA78" s="57"/>
      <c r="BNB78" s="57"/>
      <c r="BNC78" s="57"/>
      <c r="BND78" s="57"/>
      <c r="BNE78" s="57"/>
      <c r="BNF78" s="57"/>
      <c r="BNG78" s="57"/>
      <c r="BNH78" s="57"/>
      <c r="BNI78" s="57"/>
      <c r="BNJ78" s="57"/>
      <c r="BNK78" s="57"/>
      <c r="BNL78" s="57"/>
      <c r="BNM78" s="57"/>
      <c r="BNN78" s="57"/>
      <c r="BNO78" s="57"/>
      <c r="BNP78" s="57"/>
      <c r="BNQ78" s="57"/>
      <c r="BNR78" s="57"/>
      <c r="BNS78" s="57"/>
      <c r="BNT78" s="57"/>
      <c r="BNU78" s="57"/>
      <c r="BNV78" s="57"/>
      <c r="BNW78" s="57"/>
      <c r="BNX78" s="57"/>
      <c r="BNY78" s="57"/>
      <c r="BNZ78" s="57"/>
      <c r="BOA78" s="57"/>
      <c r="BOB78" s="57"/>
      <c r="BOC78" s="57"/>
      <c r="BOD78" s="57"/>
      <c r="BOE78" s="57"/>
      <c r="BOF78" s="57"/>
      <c r="BOG78" s="57"/>
      <c r="BOH78" s="57"/>
      <c r="BOI78" s="57"/>
      <c r="BOJ78" s="57"/>
      <c r="BOK78" s="57"/>
      <c r="BOL78" s="57"/>
      <c r="BOM78" s="57"/>
      <c r="BON78" s="57"/>
      <c r="BOO78" s="57"/>
      <c r="BOP78" s="57"/>
      <c r="BOQ78" s="57"/>
      <c r="BOR78" s="57"/>
      <c r="BOS78" s="57"/>
      <c r="BOT78" s="57"/>
      <c r="BOU78" s="57"/>
      <c r="BOV78" s="57"/>
      <c r="BOW78" s="57"/>
      <c r="BOX78" s="57"/>
      <c r="BOY78" s="57"/>
      <c r="BOZ78" s="57"/>
      <c r="BPA78" s="57"/>
      <c r="BPB78" s="57"/>
      <c r="BPC78" s="57"/>
      <c r="BPD78" s="57"/>
      <c r="BPE78" s="57"/>
      <c r="BPF78" s="57"/>
      <c r="BPG78" s="57"/>
      <c r="BPH78" s="57"/>
      <c r="BPI78" s="57"/>
      <c r="BPJ78" s="57"/>
      <c r="BPK78" s="57"/>
      <c r="BPL78" s="57"/>
      <c r="BPM78" s="57"/>
      <c r="BPN78" s="57"/>
      <c r="BPO78" s="57"/>
      <c r="BPP78" s="57"/>
      <c r="BPQ78" s="57"/>
      <c r="BPR78" s="57"/>
      <c r="BPS78" s="57"/>
      <c r="BPT78" s="57"/>
      <c r="BPU78" s="57"/>
      <c r="BPV78" s="57"/>
      <c r="BPW78" s="57"/>
      <c r="BPX78" s="57"/>
      <c r="BPY78" s="57"/>
      <c r="BPZ78" s="57"/>
      <c r="BQA78" s="57"/>
      <c r="BQB78" s="57"/>
      <c r="BQC78" s="57"/>
      <c r="BQD78" s="57"/>
      <c r="BQE78" s="57"/>
      <c r="BQF78" s="57"/>
      <c r="BQG78" s="57"/>
      <c r="BQH78" s="57"/>
      <c r="BQI78" s="57"/>
      <c r="BQJ78" s="57"/>
      <c r="BQK78" s="57"/>
      <c r="BQL78" s="57"/>
      <c r="BQM78" s="57"/>
      <c r="BQN78" s="57"/>
      <c r="BQO78" s="57"/>
      <c r="BQP78" s="57"/>
      <c r="BQQ78" s="57"/>
      <c r="BQR78" s="57"/>
      <c r="BQS78" s="57"/>
      <c r="BQT78" s="57"/>
      <c r="BQU78" s="57"/>
      <c r="BQV78" s="57"/>
      <c r="BQW78" s="57"/>
      <c r="BQX78" s="57"/>
      <c r="BQY78" s="57"/>
      <c r="BQZ78" s="57"/>
      <c r="BRA78" s="57"/>
      <c r="BRB78" s="57"/>
      <c r="BRC78" s="57"/>
      <c r="BRD78" s="57"/>
      <c r="BRE78" s="57"/>
      <c r="BRF78" s="57"/>
      <c r="BRG78" s="57"/>
      <c r="BRH78" s="57"/>
      <c r="BRI78" s="57"/>
      <c r="BRJ78" s="57"/>
      <c r="BRK78" s="57"/>
      <c r="BRL78" s="57"/>
      <c r="BRM78" s="57"/>
      <c r="BRN78" s="57"/>
      <c r="BRO78" s="57"/>
      <c r="BRP78" s="57"/>
      <c r="BRQ78" s="57"/>
      <c r="BRR78" s="57"/>
      <c r="BRS78" s="57"/>
      <c r="BRT78" s="57"/>
      <c r="BRU78" s="57"/>
      <c r="BRV78" s="57"/>
      <c r="BRW78" s="57"/>
      <c r="BRX78" s="57"/>
      <c r="BRY78" s="57"/>
      <c r="BRZ78" s="57"/>
      <c r="BSA78" s="57"/>
      <c r="BSB78" s="57"/>
      <c r="BSC78" s="57"/>
      <c r="BSD78" s="57"/>
      <c r="BSE78" s="57"/>
      <c r="BSF78" s="57"/>
      <c r="BSG78" s="57"/>
      <c r="BSH78" s="57"/>
      <c r="BSI78" s="57"/>
      <c r="BSJ78" s="57"/>
      <c r="BSK78" s="57"/>
      <c r="BSL78" s="57"/>
      <c r="BSM78" s="57"/>
      <c r="BSN78" s="57"/>
      <c r="BSO78" s="57"/>
      <c r="BSP78" s="57"/>
      <c r="BSQ78" s="57"/>
      <c r="BSR78" s="57"/>
      <c r="BSS78" s="57"/>
      <c r="BST78" s="57"/>
      <c r="BSU78" s="57"/>
      <c r="BSV78" s="57"/>
      <c r="BSW78" s="57"/>
      <c r="BSX78" s="57"/>
      <c r="BSY78" s="57"/>
      <c r="BSZ78" s="57"/>
      <c r="BTA78" s="57"/>
      <c r="BTB78" s="57"/>
      <c r="BTC78" s="57"/>
      <c r="BTD78" s="57"/>
      <c r="BTE78" s="57"/>
      <c r="BTF78" s="57"/>
      <c r="BTG78" s="57"/>
      <c r="BTH78" s="57"/>
      <c r="BTI78" s="57"/>
      <c r="BTJ78" s="57"/>
      <c r="BTK78" s="57"/>
      <c r="BTL78" s="57"/>
      <c r="BTM78" s="57"/>
      <c r="BTN78" s="57"/>
      <c r="BTO78" s="57"/>
      <c r="BTP78" s="57"/>
      <c r="BTQ78" s="57"/>
      <c r="BTR78" s="57"/>
      <c r="BTS78" s="57"/>
      <c r="BTT78" s="57"/>
      <c r="BTU78" s="57"/>
      <c r="BTV78" s="57"/>
      <c r="BTW78" s="57"/>
      <c r="BTX78" s="57"/>
      <c r="BTY78" s="57"/>
      <c r="BTZ78" s="57"/>
      <c r="BUA78" s="57"/>
      <c r="BUB78" s="57"/>
      <c r="BUC78" s="57"/>
      <c r="BUD78" s="57"/>
      <c r="BUE78" s="57"/>
      <c r="BUF78" s="57"/>
      <c r="BUG78" s="57"/>
      <c r="BUH78" s="57"/>
      <c r="BUI78" s="57"/>
      <c r="BUJ78" s="57"/>
      <c r="BUK78" s="57"/>
      <c r="BUL78" s="57"/>
      <c r="BUM78" s="57"/>
      <c r="BUN78" s="57"/>
      <c r="BUO78" s="57"/>
      <c r="BUP78" s="57"/>
      <c r="BUQ78" s="57"/>
      <c r="BUR78" s="57"/>
      <c r="BUS78" s="57"/>
      <c r="BUT78" s="57"/>
      <c r="BUU78" s="57"/>
      <c r="BUV78" s="57"/>
      <c r="BUW78" s="57"/>
      <c r="BUX78" s="57"/>
      <c r="BUY78" s="57"/>
      <c r="BUZ78" s="57"/>
      <c r="BVA78" s="57"/>
      <c r="BVB78" s="57"/>
      <c r="BVC78" s="57"/>
      <c r="BVD78" s="57"/>
      <c r="BVE78" s="57"/>
      <c r="BVF78" s="57"/>
      <c r="BVG78" s="57"/>
      <c r="BVH78" s="57"/>
      <c r="BVI78" s="57"/>
      <c r="BVJ78" s="57"/>
      <c r="BVK78" s="57"/>
      <c r="BVL78" s="57"/>
      <c r="BVM78" s="57"/>
      <c r="BVN78" s="57"/>
      <c r="BVO78" s="57"/>
      <c r="BVP78" s="57"/>
      <c r="BVQ78" s="57"/>
      <c r="BVR78" s="57"/>
      <c r="BVS78" s="57"/>
      <c r="BVT78" s="57"/>
      <c r="BVU78" s="57"/>
      <c r="BVV78" s="57"/>
      <c r="BVW78" s="57"/>
      <c r="BVX78" s="57"/>
      <c r="BVY78" s="57"/>
      <c r="BVZ78" s="57"/>
      <c r="BWA78" s="57"/>
      <c r="BWB78" s="57"/>
      <c r="BWC78" s="57"/>
      <c r="BWD78" s="57"/>
      <c r="BWE78" s="57"/>
      <c r="BWF78" s="57"/>
      <c r="BWG78" s="57"/>
      <c r="BWH78" s="57"/>
      <c r="BWI78" s="57"/>
      <c r="BWJ78" s="57"/>
      <c r="BWK78" s="57"/>
      <c r="BWL78" s="57"/>
      <c r="BWM78" s="57"/>
      <c r="BWN78" s="57"/>
      <c r="BWO78" s="57"/>
      <c r="BWP78" s="57"/>
      <c r="BWQ78" s="57"/>
      <c r="BWR78" s="57"/>
      <c r="BWS78" s="57"/>
      <c r="BWT78" s="57"/>
      <c r="BWU78" s="57"/>
      <c r="BWV78" s="57"/>
      <c r="BWW78" s="57"/>
      <c r="BWX78" s="57"/>
      <c r="BWY78" s="57"/>
      <c r="BWZ78" s="57"/>
      <c r="BXA78" s="57"/>
      <c r="BXB78" s="57"/>
      <c r="BXC78" s="57"/>
      <c r="BXD78" s="57"/>
      <c r="BXE78" s="57"/>
      <c r="BXF78" s="57"/>
      <c r="BXG78" s="57"/>
      <c r="BXH78" s="57"/>
      <c r="BXI78" s="57"/>
      <c r="BXJ78" s="57"/>
      <c r="BXK78" s="57"/>
      <c r="BXL78" s="57"/>
      <c r="BXM78" s="57"/>
      <c r="BXN78" s="57"/>
      <c r="BXO78" s="57"/>
      <c r="BXP78" s="57"/>
      <c r="BXQ78" s="57"/>
      <c r="BXR78" s="57"/>
      <c r="BXS78" s="57"/>
      <c r="BXT78" s="57"/>
      <c r="BXU78" s="57"/>
      <c r="BXV78" s="57"/>
      <c r="BXW78" s="57"/>
      <c r="BXX78" s="57"/>
      <c r="BXY78" s="57"/>
      <c r="BXZ78" s="57"/>
      <c r="BYA78" s="57"/>
      <c r="BYB78" s="57"/>
      <c r="BYC78" s="57"/>
      <c r="BYD78" s="57"/>
      <c r="BYE78" s="57"/>
      <c r="BYF78" s="57"/>
      <c r="BYG78" s="57"/>
      <c r="BYH78" s="57"/>
      <c r="BYI78" s="57"/>
      <c r="BYJ78" s="57"/>
      <c r="BYK78" s="57"/>
      <c r="BYL78" s="57"/>
      <c r="BYM78" s="57"/>
      <c r="BYN78" s="57"/>
      <c r="BYO78" s="57"/>
      <c r="BYP78" s="57"/>
      <c r="BYQ78" s="57"/>
      <c r="BYR78" s="57"/>
      <c r="BYS78" s="57"/>
      <c r="BYT78" s="57"/>
      <c r="BYU78" s="57"/>
      <c r="BYV78" s="57"/>
      <c r="BYW78" s="57"/>
      <c r="BYX78" s="57"/>
      <c r="BYY78" s="57"/>
      <c r="BYZ78" s="57"/>
      <c r="BZA78" s="57"/>
      <c r="BZB78" s="57"/>
      <c r="BZC78" s="57"/>
      <c r="BZD78" s="57"/>
      <c r="BZE78" s="57"/>
      <c r="BZF78" s="57"/>
      <c r="BZG78" s="57"/>
      <c r="BZH78" s="57"/>
      <c r="BZI78" s="57"/>
      <c r="BZJ78" s="57"/>
      <c r="BZK78" s="57"/>
      <c r="BZL78" s="57"/>
      <c r="BZM78" s="57"/>
      <c r="BZN78" s="57"/>
      <c r="BZO78" s="57"/>
      <c r="BZP78" s="57"/>
      <c r="BZQ78" s="57"/>
      <c r="BZR78" s="57"/>
      <c r="BZS78" s="57"/>
      <c r="BZT78" s="57"/>
      <c r="BZU78" s="57"/>
      <c r="BZV78" s="57"/>
      <c r="BZW78" s="57"/>
      <c r="BZX78" s="57"/>
      <c r="BZY78" s="57"/>
      <c r="BZZ78" s="57"/>
      <c r="CAA78" s="57"/>
      <c r="CAB78" s="57"/>
      <c r="CAC78" s="57"/>
      <c r="CAD78" s="57"/>
      <c r="CAE78" s="57"/>
      <c r="CAF78" s="57"/>
      <c r="CAG78" s="57"/>
      <c r="CAH78" s="57"/>
      <c r="CAI78" s="57"/>
      <c r="CAJ78" s="57"/>
      <c r="CAK78" s="57"/>
      <c r="CAL78" s="57"/>
      <c r="CAM78" s="57"/>
      <c r="CAN78" s="57"/>
      <c r="CAO78" s="57"/>
      <c r="CAP78" s="57"/>
      <c r="CAQ78" s="57"/>
      <c r="CAR78" s="57"/>
      <c r="CAS78" s="57"/>
      <c r="CAT78" s="57"/>
      <c r="CAU78" s="57"/>
      <c r="CAV78" s="57"/>
      <c r="CAW78" s="57"/>
      <c r="CAX78" s="57"/>
      <c r="CAY78" s="57"/>
      <c r="CAZ78" s="57"/>
      <c r="CBA78" s="57"/>
      <c r="CBB78" s="57"/>
      <c r="CBC78" s="57"/>
      <c r="CBD78" s="57"/>
      <c r="CBE78" s="57"/>
      <c r="CBF78" s="57"/>
      <c r="CBG78" s="57"/>
      <c r="CBH78" s="57"/>
      <c r="CBI78" s="57"/>
      <c r="CBJ78" s="57"/>
      <c r="CBK78" s="57"/>
      <c r="CBL78" s="57"/>
      <c r="CBM78" s="57"/>
      <c r="CBN78" s="57"/>
      <c r="CBO78" s="57"/>
      <c r="CBP78" s="57"/>
      <c r="CBQ78" s="57"/>
      <c r="CBR78" s="57"/>
      <c r="CBS78" s="57"/>
      <c r="CBT78" s="57"/>
      <c r="CBU78" s="57"/>
      <c r="CBV78" s="57"/>
      <c r="CBW78" s="57"/>
      <c r="CBX78" s="57"/>
      <c r="CBY78" s="57"/>
      <c r="CBZ78" s="57"/>
      <c r="CCA78" s="57"/>
      <c r="CCB78" s="57"/>
      <c r="CCC78" s="57"/>
      <c r="CCD78" s="57"/>
      <c r="CCE78" s="57"/>
      <c r="CCF78" s="57"/>
      <c r="CCG78" s="57"/>
      <c r="CCH78" s="57"/>
      <c r="CCI78" s="57"/>
      <c r="CCJ78" s="57"/>
      <c r="CCK78" s="57"/>
      <c r="CCL78" s="57"/>
      <c r="CCM78" s="57"/>
      <c r="CCN78" s="57"/>
      <c r="CCO78" s="57"/>
      <c r="CCP78" s="57"/>
      <c r="CCQ78" s="57"/>
      <c r="CCR78" s="57"/>
      <c r="CCS78" s="57"/>
      <c r="CCT78" s="57"/>
      <c r="CCU78" s="57"/>
      <c r="CCV78" s="57"/>
      <c r="CCW78" s="57"/>
      <c r="CCX78" s="57"/>
      <c r="CCY78" s="57"/>
      <c r="CCZ78" s="57"/>
      <c r="CDA78" s="57"/>
      <c r="CDB78" s="57"/>
      <c r="CDC78" s="57"/>
      <c r="CDD78" s="57"/>
      <c r="CDE78" s="57"/>
      <c r="CDF78" s="57"/>
      <c r="CDG78" s="57"/>
      <c r="CDH78" s="57"/>
      <c r="CDI78" s="57"/>
      <c r="CDJ78" s="57"/>
      <c r="CDK78" s="57"/>
      <c r="CDL78" s="57"/>
      <c r="CDM78" s="57"/>
      <c r="CDN78" s="57"/>
      <c r="CDO78" s="57"/>
      <c r="CDP78" s="57"/>
      <c r="CDQ78" s="57"/>
      <c r="CDR78" s="57"/>
      <c r="CDS78" s="57"/>
      <c r="CDT78" s="57"/>
      <c r="CDU78" s="57"/>
      <c r="CDV78" s="57"/>
      <c r="CDW78" s="57"/>
      <c r="CDX78" s="57"/>
      <c r="CDY78" s="57"/>
      <c r="CDZ78" s="57"/>
      <c r="CEA78" s="57"/>
      <c r="CEB78" s="57"/>
      <c r="CEC78" s="57"/>
      <c r="CED78" s="57"/>
      <c r="CEE78" s="57"/>
      <c r="CEF78" s="57"/>
      <c r="CEG78" s="57"/>
      <c r="CEH78" s="57"/>
      <c r="CEI78" s="57"/>
      <c r="CEJ78" s="57"/>
      <c r="CEK78" s="57"/>
      <c r="CEL78" s="57"/>
      <c r="CEM78" s="57"/>
      <c r="CEN78" s="57"/>
      <c r="CEO78" s="57"/>
      <c r="CEP78" s="57"/>
      <c r="CEQ78" s="57"/>
      <c r="CER78" s="57"/>
      <c r="CES78" s="57"/>
      <c r="CET78" s="57"/>
      <c r="CEU78" s="57"/>
      <c r="CEV78" s="57"/>
      <c r="CEW78" s="57"/>
      <c r="CEX78" s="57"/>
      <c r="CEY78" s="57"/>
      <c r="CEZ78" s="57"/>
      <c r="CFA78" s="57"/>
      <c r="CFB78" s="57"/>
      <c r="CFC78" s="57"/>
      <c r="CFD78" s="57"/>
      <c r="CFE78" s="57"/>
      <c r="CFF78" s="57"/>
      <c r="CFG78" s="57"/>
      <c r="CFH78" s="57"/>
      <c r="CFI78" s="57"/>
      <c r="CFJ78" s="57"/>
      <c r="CFK78" s="57"/>
      <c r="CFL78" s="57"/>
      <c r="CFM78" s="57"/>
      <c r="CFN78" s="57"/>
      <c r="CFO78" s="57"/>
      <c r="CFP78" s="57"/>
      <c r="CFQ78" s="57"/>
      <c r="CFR78" s="57"/>
      <c r="CFS78" s="57"/>
      <c r="CFT78" s="57"/>
      <c r="CFU78" s="57"/>
      <c r="CFV78" s="57"/>
      <c r="CFW78" s="57"/>
      <c r="CFX78" s="57"/>
      <c r="CFY78" s="57"/>
      <c r="CFZ78" s="57"/>
      <c r="CGA78" s="57"/>
      <c r="CGB78" s="57"/>
      <c r="CGC78" s="57"/>
      <c r="CGD78" s="57"/>
      <c r="CGE78" s="57"/>
      <c r="CGF78" s="57"/>
      <c r="CGG78" s="57"/>
      <c r="CGH78" s="57"/>
      <c r="CGI78" s="57"/>
      <c r="CGJ78" s="57"/>
      <c r="CGK78" s="57"/>
      <c r="CGL78" s="57"/>
      <c r="CGM78" s="57"/>
      <c r="CGN78" s="57"/>
      <c r="CGO78" s="57"/>
      <c r="CGP78" s="57"/>
      <c r="CGQ78" s="57"/>
      <c r="CGR78" s="57"/>
      <c r="CGS78" s="57"/>
      <c r="CGT78" s="57"/>
      <c r="CGU78" s="57"/>
      <c r="CGV78" s="57"/>
      <c r="CGW78" s="57"/>
      <c r="CGX78" s="57"/>
      <c r="CGY78" s="57"/>
      <c r="CGZ78" s="57"/>
      <c r="CHA78" s="57"/>
      <c r="CHB78" s="57"/>
      <c r="CHC78" s="57"/>
      <c r="CHD78" s="57"/>
      <c r="CHE78" s="57"/>
      <c r="CHF78" s="57"/>
      <c r="CHG78" s="57"/>
      <c r="CHH78" s="57"/>
      <c r="CHI78" s="57"/>
      <c r="CHJ78" s="57"/>
      <c r="CHK78" s="57"/>
      <c r="CHL78" s="57"/>
      <c r="CHM78" s="57"/>
      <c r="CHN78" s="57"/>
      <c r="CHO78" s="57"/>
      <c r="CHP78" s="57"/>
      <c r="CHQ78" s="57"/>
      <c r="CHR78" s="57"/>
      <c r="CHS78" s="57"/>
      <c r="CHT78" s="57"/>
      <c r="CHU78" s="57"/>
      <c r="CHV78" s="57"/>
      <c r="CHW78" s="57"/>
      <c r="CHX78" s="57"/>
      <c r="CHY78" s="57"/>
      <c r="CHZ78" s="57"/>
      <c r="CIA78" s="57"/>
      <c r="CIB78" s="57"/>
      <c r="CIC78" s="57"/>
      <c r="CID78" s="57"/>
      <c r="CIE78" s="57"/>
      <c r="CIF78" s="57"/>
      <c r="CIG78" s="57"/>
      <c r="CIH78" s="57"/>
      <c r="CII78" s="57"/>
      <c r="CIJ78" s="57"/>
      <c r="CIK78" s="57"/>
      <c r="CIL78" s="57"/>
      <c r="CIM78" s="57"/>
      <c r="CIN78" s="57"/>
      <c r="CIO78" s="57"/>
      <c r="CIP78" s="57"/>
      <c r="CIQ78" s="57"/>
      <c r="CIR78" s="57"/>
      <c r="CIS78" s="57"/>
      <c r="CIT78" s="57"/>
      <c r="CIU78" s="57"/>
      <c r="CIV78" s="57"/>
      <c r="CIW78" s="57"/>
      <c r="CIX78" s="57"/>
      <c r="CIY78" s="57"/>
      <c r="CIZ78" s="57"/>
      <c r="CJA78" s="57"/>
      <c r="CJB78" s="57"/>
      <c r="CJC78" s="57"/>
      <c r="CJD78" s="57"/>
      <c r="CJE78" s="57"/>
      <c r="CJF78" s="57"/>
      <c r="CJG78" s="57"/>
      <c r="CJH78" s="57"/>
      <c r="CJI78" s="57"/>
      <c r="CJJ78" s="57"/>
      <c r="CJK78" s="57"/>
      <c r="CJL78" s="57"/>
      <c r="CJM78" s="57"/>
      <c r="CJN78" s="57"/>
      <c r="CJO78" s="57"/>
      <c r="CJP78" s="57"/>
      <c r="CJQ78" s="57"/>
      <c r="CJR78" s="57"/>
      <c r="CJS78" s="57"/>
      <c r="CJT78" s="57"/>
      <c r="CJU78" s="57"/>
      <c r="CJV78" s="57"/>
      <c r="CJW78" s="57"/>
      <c r="CJX78" s="57"/>
      <c r="CJY78" s="57"/>
      <c r="CJZ78" s="57"/>
      <c r="CKA78" s="57"/>
      <c r="CKB78" s="57"/>
      <c r="CKC78" s="57"/>
      <c r="CKD78" s="57"/>
      <c r="CKE78" s="57"/>
      <c r="CKF78" s="57"/>
      <c r="CKG78" s="57"/>
      <c r="CKH78" s="57"/>
      <c r="CKI78" s="57"/>
      <c r="CKJ78" s="57"/>
      <c r="CKK78" s="57"/>
      <c r="CKL78" s="57"/>
      <c r="CKM78" s="57"/>
      <c r="CKN78" s="57"/>
      <c r="CKO78" s="57"/>
      <c r="CKP78" s="57"/>
      <c r="CKQ78" s="57"/>
      <c r="CKR78" s="57"/>
      <c r="CKS78" s="57"/>
      <c r="CKT78" s="57"/>
      <c r="CKU78" s="57"/>
      <c r="CKV78" s="57"/>
      <c r="CKW78" s="57"/>
      <c r="CKX78" s="57"/>
      <c r="CKY78" s="57"/>
      <c r="CKZ78" s="57"/>
      <c r="CLA78" s="57"/>
      <c r="CLB78" s="57"/>
      <c r="CLC78" s="57"/>
      <c r="CLD78" s="57"/>
      <c r="CLE78" s="57"/>
      <c r="CLF78" s="57"/>
      <c r="CLG78" s="57"/>
      <c r="CLH78" s="57"/>
      <c r="CLI78" s="57"/>
      <c r="CLJ78" s="57"/>
      <c r="CLK78" s="57"/>
      <c r="CLL78" s="57"/>
      <c r="CLM78" s="57"/>
      <c r="CLN78" s="57"/>
      <c r="CLO78" s="57"/>
      <c r="CLP78" s="57"/>
      <c r="CLQ78" s="57"/>
      <c r="CLR78" s="57"/>
      <c r="CLS78" s="57"/>
      <c r="CLT78" s="57"/>
      <c r="CLU78" s="57"/>
      <c r="CLV78" s="57"/>
      <c r="CLW78" s="57"/>
      <c r="CLX78" s="57"/>
      <c r="CLY78" s="57"/>
      <c r="CLZ78" s="57"/>
      <c r="CMA78" s="57"/>
      <c r="CMB78" s="57"/>
      <c r="CMC78" s="57"/>
      <c r="CMD78" s="57"/>
      <c r="CME78" s="57"/>
      <c r="CMF78" s="57"/>
      <c r="CMG78" s="57"/>
      <c r="CMH78" s="57"/>
      <c r="CMI78" s="57"/>
      <c r="CMJ78" s="57"/>
      <c r="CMK78" s="57"/>
      <c r="CML78" s="57"/>
      <c r="CMM78" s="57"/>
      <c r="CMN78" s="57"/>
      <c r="CMO78" s="57"/>
      <c r="CMP78" s="57"/>
      <c r="CMQ78" s="57"/>
      <c r="CMR78" s="57"/>
      <c r="CMS78" s="57"/>
      <c r="CMT78" s="57"/>
      <c r="CMU78" s="57"/>
      <c r="CMV78" s="57"/>
      <c r="CMW78" s="57"/>
      <c r="CMX78" s="57"/>
      <c r="CMY78" s="57"/>
      <c r="CMZ78" s="57"/>
      <c r="CNA78" s="57"/>
      <c r="CNB78" s="57"/>
      <c r="CNC78" s="57"/>
      <c r="CND78" s="57"/>
      <c r="CNE78" s="57"/>
      <c r="CNF78" s="57"/>
      <c r="CNG78" s="57"/>
      <c r="CNH78" s="57"/>
      <c r="CNI78" s="57"/>
      <c r="CNJ78" s="57"/>
      <c r="CNK78" s="57"/>
      <c r="CNL78" s="57"/>
      <c r="CNM78" s="57"/>
      <c r="CNN78" s="57"/>
      <c r="CNO78" s="57"/>
      <c r="CNP78" s="57"/>
      <c r="CNQ78" s="57"/>
      <c r="CNR78" s="57"/>
      <c r="CNS78" s="57"/>
      <c r="CNT78" s="57"/>
      <c r="CNU78" s="57"/>
      <c r="CNV78" s="57"/>
      <c r="CNW78" s="57"/>
      <c r="CNX78" s="57"/>
      <c r="CNY78" s="57"/>
      <c r="CNZ78" s="57"/>
      <c r="COA78" s="57"/>
      <c r="COB78" s="57"/>
      <c r="COC78" s="57"/>
      <c r="COD78" s="57"/>
      <c r="COE78" s="57"/>
      <c r="COF78" s="57"/>
      <c r="COG78" s="57"/>
      <c r="COH78" s="57"/>
      <c r="COI78" s="57"/>
      <c r="COJ78" s="57"/>
      <c r="COK78" s="57"/>
      <c r="COL78" s="57"/>
      <c r="COM78" s="57"/>
      <c r="CON78" s="57"/>
      <c r="COO78" s="57"/>
      <c r="COP78" s="57"/>
      <c r="COQ78" s="57"/>
      <c r="COR78" s="57"/>
      <c r="COS78" s="57"/>
      <c r="COT78" s="57"/>
      <c r="COU78" s="57"/>
      <c r="COV78" s="57"/>
      <c r="COW78" s="57"/>
      <c r="COX78" s="57"/>
      <c r="COY78" s="57"/>
      <c r="COZ78" s="57"/>
      <c r="CPA78" s="57"/>
      <c r="CPB78" s="57"/>
      <c r="CPC78" s="57"/>
      <c r="CPD78" s="57"/>
      <c r="CPE78" s="57"/>
      <c r="CPF78" s="57"/>
      <c r="CPG78" s="57"/>
      <c r="CPH78" s="57"/>
      <c r="CPI78" s="57"/>
      <c r="CPJ78" s="57"/>
      <c r="CPK78" s="57"/>
      <c r="CPL78" s="57"/>
      <c r="CPM78" s="57"/>
      <c r="CPN78" s="57"/>
      <c r="CPO78" s="57"/>
      <c r="CPP78" s="57"/>
      <c r="CPQ78" s="57"/>
      <c r="CPR78" s="57"/>
      <c r="CPS78" s="57"/>
      <c r="CPT78" s="57"/>
      <c r="CPU78" s="57"/>
      <c r="CPV78" s="57"/>
      <c r="CPW78" s="57"/>
      <c r="CPX78" s="57"/>
      <c r="CPY78" s="57"/>
      <c r="CPZ78" s="57"/>
      <c r="CQA78" s="57"/>
      <c r="CQB78" s="57"/>
      <c r="CQC78" s="57"/>
      <c r="CQD78" s="57"/>
      <c r="CQE78" s="57"/>
      <c r="CQF78" s="57"/>
      <c r="CQG78" s="57"/>
      <c r="CQH78" s="57"/>
      <c r="CQI78" s="57"/>
      <c r="CQJ78" s="57"/>
      <c r="CQK78" s="57"/>
      <c r="CQL78" s="57"/>
      <c r="CQM78" s="57"/>
      <c r="CQN78" s="57"/>
      <c r="CQO78" s="57"/>
      <c r="CQP78" s="57"/>
      <c r="CQQ78" s="57"/>
      <c r="CQR78" s="57"/>
      <c r="CQS78" s="57"/>
      <c r="CQT78" s="57"/>
      <c r="CQU78" s="57"/>
      <c r="CQV78" s="57"/>
      <c r="CQW78" s="57"/>
      <c r="CQX78" s="57"/>
      <c r="CQY78" s="57"/>
      <c r="CQZ78" s="57"/>
      <c r="CRA78" s="57"/>
      <c r="CRB78" s="57"/>
      <c r="CRC78" s="57"/>
      <c r="CRD78" s="57"/>
      <c r="CRE78" s="57"/>
      <c r="CRF78" s="57"/>
      <c r="CRG78" s="57"/>
      <c r="CRH78" s="57"/>
      <c r="CRI78" s="57"/>
      <c r="CRJ78" s="57"/>
      <c r="CRK78" s="57"/>
      <c r="CRL78" s="57"/>
      <c r="CRM78" s="57"/>
      <c r="CRN78" s="57"/>
      <c r="CRO78" s="57"/>
      <c r="CRP78" s="57"/>
      <c r="CRQ78" s="57"/>
      <c r="CRR78" s="57"/>
      <c r="CRS78" s="57"/>
      <c r="CRT78" s="57"/>
      <c r="CRU78" s="57"/>
      <c r="CRV78" s="57"/>
      <c r="CRW78" s="57"/>
      <c r="CRX78" s="57"/>
      <c r="CRY78" s="57"/>
      <c r="CRZ78" s="57"/>
      <c r="CSA78" s="57"/>
      <c r="CSB78" s="57"/>
      <c r="CSC78" s="57"/>
      <c r="CSD78" s="57"/>
      <c r="CSE78" s="57"/>
      <c r="CSF78" s="57"/>
      <c r="CSG78" s="57"/>
      <c r="CSH78" s="57"/>
      <c r="CSI78" s="57"/>
      <c r="CSJ78" s="57"/>
      <c r="CSK78" s="57"/>
      <c r="CSL78" s="57"/>
      <c r="CSM78" s="57"/>
      <c r="CSN78" s="57"/>
      <c r="CSO78" s="57"/>
      <c r="CSP78" s="57"/>
      <c r="CSQ78" s="57"/>
      <c r="CSR78" s="57"/>
      <c r="CSS78" s="57"/>
      <c r="CST78" s="57"/>
      <c r="CSU78" s="57"/>
      <c r="CSV78" s="57"/>
      <c r="CSW78" s="57"/>
      <c r="CSX78" s="57"/>
      <c r="CSY78" s="57"/>
      <c r="CSZ78" s="57"/>
      <c r="CTA78" s="57"/>
      <c r="CTB78" s="57"/>
      <c r="CTC78" s="57"/>
      <c r="CTD78" s="57"/>
      <c r="CTE78" s="57"/>
      <c r="CTF78" s="57"/>
      <c r="CTG78" s="57"/>
      <c r="CTH78" s="57"/>
      <c r="CTI78" s="57"/>
      <c r="CTJ78" s="57"/>
      <c r="CTK78" s="57"/>
      <c r="CTL78" s="57"/>
      <c r="CTM78" s="57"/>
      <c r="CTN78" s="57"/>
      <c r="CTO78" s="57"/>
      <c r="CTP78" s="57"/>
      <c r="CTQ78" s="57"/>
      <c r="CTR78" s="57"/>
      <c r="CTS78" s="57"/>
      <c r="CTT78" s="57"/>
      <c r="CTU78" s="57"/>
      <c r="CTV78" s="57"/>
      <c r="CTW78" s="57"/>
      <c r="CTX78" s="57"/>
      <c r="CTY78" s="57"/>
      <c r="CTZ78" s="57"/>
      <c r="CUA78" s="57"/>
      <c r="CUB78" s="57"/>
      <c r="CUC78" s="57"/>
      <c r="CUD78" s="57"/>
      <c r="CUE78" s="57"/>
      <c r="CUF78" s="57"/>
      <c r="CUG78" s="57"/>
      <c r="CUH78" s="57"/>
      <c r="CUI78" s="57"/>
      <c r="CUJ78" s="57"/>
      <c r="CUK78" s="57"/>
      <c r="CUL78" s="57"/>
      <c r="CUM78" s="57"/>
      <c r="CUN78" s="57"/>
      <c r="CUO78" s="57"/>
      <c r="CUP78" s="57"/>
      <c r="CUQ78" s="57"/>
      <c r="CUR78" s="57"/>
      <c r="CUS78" s="57"/>
      <c r="CUT78" s="57"/>
      <c r="CUU78" s="57"/>
      <c r="CUV78" s="57"/>
      <c r="CUW78" s="57"/>
      <c r="CUX78" s="57"/>
      <c r="CUY78" s="57"/>
      <c r="CUZ78" s="57"/>
      <c r="CVA78" s="57"/>
      <c r="CVB78" s="57"/>
      <c r="CVC78" s="57"/>
      <c r="CVD78" s="57"/>
      <c r="CVE78" s="57"/>
      <c r="CVF78" s="57"/>
      <c r="CVG78" s="57"/>
      <c r="CVH78" s="57"/>
      <c r="CVI78" s="57"/>
      <c r="CVJ78" s="57"/>
      <c r="CVK78" s="57"/>
      <c r="CVL78" s="57"/>
      <c r="CVM78" s="57"/>
      <c r="CVN78" s="57"/>
      <c r="CVO78" s="57"/>
      <c r="CVP78" s="57"/>
      <c r="CVQ78" s="57"/>
      <c r="CVR78" s="57"/>
      <c r="CVS78" s="57"/>
      <c r="CVT78" s="57"/>
      <c r="CVU78" s="57"/>
      <c r="CVV78" s="57"/>
      <c r="CVW78" s="57"/>
      <c r="CVX78" s="57"/>
      <c r="CVY78" s="57"/>
      <c r="CVZ78" s="57"/>
      <c r="CWA78" s="57"/>
      <c r="CWB78" s="57"/>
      <c r="CWC78" s="57"/>
      <c r="CWD78" s="57"/>
      <c r="CWE78" s="57"/>
      <c r="CWF78" s="57"/>
      <c r="CWG78" s="57"/>
      <c r="CWH78" s="57"/>
      <c r="CWI78" s="57"/>
      <c r="CWJ78" s="57"/>
      <c r="CWK78" s="57"/>
      <c r="CWL78" s="57"/>
      <c r="CWM78" s="57"/>
      <c r="CWN78" s="57"/>
      <c r="CWO78" s="57"/>
      <c r="CWP78" s="57"/>
      <c r="CWQ78" s="57"/>
      <c r="CWR78" s="57"/>
      <c r="CWS78" s="57"/>
      <c r="CWT78" s="57"/>
      <c r="CWU78" s="57"/>
      <c r="CWV78" s="57"/>
      <c r="CWW78" s="57"/>
      <c r="CWX78" s="57"/>
      <c r="CWY78" s="57"/>
      <c r="CWZ78" s="57"/>
      <c r="CXA78" s="57"/>
      <c r="CXB78" s="57"/>
      <c r="CXC78" s="57"/>
      <c r="CXD78" s="57"/>
      <c r="CXE78" s="57"/>
      <c r="CXF78" s="57"/>
      <c r="CXG78" s="57"/>
      <c r="CXH78" s="57"/>
      <c r="CXI78" s="57"/>
      <c r="CXJ78" s="57"/>
      <c r="CXK78" s="57"/>
      <c r="CXL78" s="57"/>
      <c r="CXM78" s="57"/>
      <c r="CXN78" s="57"/>
      <c r="CXO78" s="57"/>
      <c r="CXP78" s="57"/>
      <c r="CXQ78" s="57"/>
      <c r="CXR78" s="57"/>
      <c r="CXS78" s="57"/>
      <c r="CXT78" s="57"/>
      <c r="CXU78" s="57"/>
      <c r="CXV78" s="57"/>
      <c r="CXW78" s="57"/>
      <c r="CXX78" s="57"/>
      <c r="CXY78" s="57"/>
      <c r="CXZ78" s="57"/>
      <c r="CYA78" s="57"/>
      <c r="CYB78" s="57"/>
      <c r="CYC78" s="57"/>
      <c r="CYD78" s="57"/>
      <c r="CYE78" s="57"/>
      <c r="CYF78" s="57"/>
      <c r="CYG78" s="57"/>
      <c r="CYH78" s="57"/>
      <c r="CYI78" s="57"/>
      <c r="CYJ78" s="57"/>
      <c r="CYK78" s="57"/>
      <c r="CYL78" s="57"/>
      <c r="CYM78" s="57"/>
      <c r="CYN78" s="57"/>
      <c r="CYO78" s="57"/>
      <c r="CYP78" s="57"/>
      <c r="CYQ78" s="57"/>
      <c r="CYR78" s="57"/>
      <c r="CYS78" s="57"/>
      <c r="CYT78" s="57"/>
      <c r="CYU78" s="57"/>
      <c r="CYV78" s="57"/>
      <c r="CYW78" s="57"/>
      <c r="CYX78" s="57"/>
      <c r="CYY78" s="57"/>
      <c r="CYZ78" s="57"/>
      <c r="CZA78" s="57"/>
      <c r="CZB78" s="57"/>
      <c r="CZC78" s="57"/>
      <c r="CZD78" s="57"/>
      <c r="CZE78" s="57"/>
      <c r="CZF78" s="57"/>
      <c r="CZG78" s="57"/>
      <c r="CZH78" s="57"/>
      <c r="CZI78" s="57"/>
      <c r="CZJ78" s="57"/>
      <c r="CZK78" s="57"/>
      <c r="CZL78" s="57"/>
      <c r="CZM78" s="57"/>
      <c r="CZN78" s="57"/>
      <c r="CZO78" s="57"/>
      <c r="CZP78" s="57"/>
      <c r="CZQ78" s="57"/>
      <c r="CZR78" s="57"/>
      <c r="CZS78" s="57"/>
      <c r="CZT78" s="57"/>
      <c r="CZU78" s="57"/>
      <c r="CZV78" s="57"/>
      <c r="CZW78" s="57"/>
      <c r="CZX78" s="57"/>
      <c r="CZY78" s="57"/>
      <c r="CZZ78" s="57"/>
      <c r="DAA78" s="57"/>
      <c r="DAB78" s="57"/>
      <c r="DAC78" s="57"/>
      <c r="DAD78" s="57"/>
      <c r="DAE78" s="57"/>
      <c r="DAF78" s="57"/>
      <c r="DAG78" s="57"/>
      <c r="DAH78" s="57"/>
      <c r="DAI78" s="57"/>
      <c r="DAJ78" s="57"/>
      <c r="DAK78" s="57"/>
      <c r="DAL78" s="57"/>
      <c r="DAM78" s="57"/>
      <c r="DAN78" s="57"/>
      <c r="DAO78" s="57"/>
      <c r="DAP78" s="57"/>
      <c r="DAQ78" s="57"/>
      <c r="DAR78" s="57"/>
      <c r="DAS78" s="57"/>
      <c r="DAT78" s="57"/>
      <c r="DAU78" s="57"/>
      <c r="DAV78" s="57"/>
      <c r="DAW78" s="57"/>
      <c r="DAX78" s="57"/>
      <c r="DAY78" s="57"/>
      <c r="DAZ78" s="57"/>
      <c r="DBA78" s="57"/>
      <c r="DBB78" s="57"/>
      <c r="DBC78" s="57"/>
      <c r="DBD78" s="57"/>
      <c r="DBE78" s="57"/>
      <c r="DBF78" s="57"/>
      <c r="DBG78" s="57"/>
      <c r="DBH78" s="57"/>
      <c r="DBI78" s="57"/>
      <c r="DBJ78" s="57"/>
      <c r="DBK78" s="57"/>
      <c r="DBL78" s="57"/>
      <c r="DBM78" s="57"/>
      <c r="DBN78" s="57"/>
      <c r="DBO78" s="57"/>
      <c r="DBP78" s="57"/>
      <c r="DBQ78" s="57"/>
      <c r="DBR78" s="57"/>
      <c r="DBS78" s="57"/>
      <c r="DBT78" s="57"/>
      <c r="DBU78" s="57"/>
      <c r="DBV78" s="57"/>
      <c r="DBW78" s="57"/>
      <c r="DBX78" s="57"/>
      <c r="DBY78" s="57"/>
      <c r="DBZ78" s="57"/>
      <c r="DCA78" s="57"/>
      <c r="DCB78" s="57"/>
      <c r="DCC78" s="57"/>
      <c r="DCD78" s="57"/>
      <c r="DCE78" s="57"/>
      <c r="DCF78" s="57"/>
      <c r="DCG78" s="57"/>
      <c r="DCH78" s="57"/>
      <c r="DCI78" s="57"/>
      <c r="DCJ78" s="57"/>
      <c r="DCK78" s="57"/>
      <c r="DCL78" s="57"/>
      <c r="DCM78" s="57"/>
      <c r="DCN78" s="57"/>
      <c r="DCO78" s="57"/>
      <c r="DCP78" s="57"/>
      <c r="DCQ78" s="57"/>
      <c r="DCR78" s="57"/>
      <c r="DCS78" s="57"/>
      <c r="DCT78" s="57"/>
      <c r="DCU78" s="57"/>
      <c r="DCV78" s="57"/>
      <c r="DCW78" s="57"/>
      <c r="DCX78" s="57"/>
      <c r="DCY78" s="57"/>
      <c r="DCZ78" s="57"/>
      <c r="DDA78" s="57"/>
      <c r="DDB78" s="57"/>
      <c r="DDC78" s="57"/>
      <c r="DDD78" s="57"/>
      <c r="DDE78" s="57"/>
      <c r="DDF78" s="57"/>
      <c r="DDG78" s="57"/>
      <c r="DDH78" s="57"/>
      <c r="DDI78" s="57"/>
      <c r="DDJ78" s="57"/>
      <c r="DDK78" s="57"/>
      <c r="DDL78" s="57"/>
      <c r="DDM78" s="57"/>
      <c r="DDN78" s="57"/>
      <c r="DDO78" s="57"/>
      <c r="DDP78" s="57"/>
      <c r="DDQ78" s="57"/>
      <c r="DDR78" s="57"/>
      <c r="DDS78" s="57"/>
      <c r="DDT78" s="57"/>
      <c r="DDU78" s="57"/>
      <c r="DDV78" s="57"/>
      <c r="DDW78" s="57"/>
      <c r="DDX78" s="57"/>
      <c r="DDY78" s="57"/>
      <c r="DDZ78" s="57"/>
      <c r="DEA78" s="57"/>
      <c r="DEB78" s="57"/>
      <c r="DEC78" s="57"/>
      <c r="DED78" s="57"/>
      <c r="DEE78" s="57"/>
      <c r="DEF78" s="57"/>
      <c r="DEG78" s="57"/>
      <c r="DEH78" s="57"/>
      <c r="DEI78" s="57"/>
      <c r="DEJ78" s="57"/>
      <c r="DEK78" s="57"/>
      <c r="DEL78" s="57"/>
      <c r="DEM78" s="57"/>
      <c r="DEN78" s="57"/>
      <c r="DEO78" s="57"/>
      <c r="DEP78" s="57"/>
      <c r="DEQ78" s="57"/>
      <c r="DER78" s="57"/>
      <c r="DES78" s="57"/>
      <c r="DET78" s="57"/>
      <c r="DEU78" s="57"/>
      <c r="DEV78" s="57"/>
      <c r="DEW78" s="57"/>
      <c r="DEX78" s="57"/>
      <c r="DEY78" s="57"/>
      <c r="DEZ78" s="57"/>
      <c r="DFA78" s="57"/>
      <c r="DFB78" s="57"/>
      <c r="DFC78" s="57"/>
      <c r="DFD78" s="57"/>
      <c r="DFE78" s="57"/>
      <c r="DFF78" s="57"/>
      <c r="DFG78" s="57"/>
      <c r="DFH78" s="57"/>
      <c r="DFI78" s="57"/>
      <c r="DFJ78" s="57"/>
      <c r="DFK78" s="57"/>
      <c r="DFL78" s="57"/>
      <c r="DFM78" s="57"/>
      <c r="DFN78" s="57"/>
      <c r="DFO78" s="57"/>
      <c r="DFP78" s="57"/>
      <c r="DFQ78" s="57"/>
      <c r="DFR78" s="57"/>
      <c r="DFS78" s="57"/>
      <c r="DFT78" s="57"/>
      <c r="DFU78" s="57"/>
      <c r="DFV78" s="57"/>
      <c r="DFW78" s="57"/>
      <c r="DFX78" s="57"/>
      <c r="DFY78" s="57"/>
      <c r="DFZ78" s="57"/>
      <c r="DGA78" s="57"/>
      <c r="DGB78" s="57"/>
      <c r="DGC78" s="57"/>
      <c r="DGD78" s="57"/>
      <c r="DGE78" s="57"/>
      <c r="DGF78" s="57"/>
      <c r="DGG78" s="57"/>
      <c r="DGH78" s="57"/>
      <c r="DGI78" s="57"/>
      <c r="DGJ78" s="57"/>
      <c r="DGK78" s="57"/>
      <c r="DGL78" s="57"/>
      <c r="DGM78" s="57"/>
      <c r="DGN78" s="57"/>
      <c r="DGO78" s="57"/>
      <c r="DGP78" s="57"/>
      <c r="DGQ78" s="57"/>
      <c r="DGR78" s="57"/>
      <c r="DGS78" s="57"/>
      <c r="DGT78" s="57"/>
      <c r="DGU78" s="57"/>
      <c r="DGV78" s="57"/>
      <c r="DGW78" s="57"/>
      <c r="DGX78" s="57"/>
      <c r="DGY78" s="57"/>
      <c r="DGZ78" s="57"/>
      <c r="DHA78" s="57"/>
      <c r="DHB78" s="57"/>
      <c r="DHC78" s="57"/>
      <c r="DHD78" s="57"/>
      <c r="DHE78" s="57"/>
      <c r="DHF78" s="57"/>
      <c r="DHG78" s="57"/>
      <c r="DHH78" s="57"/>
      <c r="DHI78" s="57"/>
      <c r="DHJ78" s="57"/>
      <c r="DHK78" s="57"/>
      <c r="DHL78" s="57"/>
      <c r="DHM78" s="57"/>
      <c r="DHN78" s="57"/>
      <c r="DHO78" s="57"/>
      <c r="DHP78" s="57"/>
      <c r="DHQ78" s="57"/>
      <c r="DHR78" s="57"/>
      <c r="DHS78" s="57"/>
      <c r="DHT78" s="57"/>
      <c r="DHU78" s="57"/>
      <c r="DHV78" s="57"/>
      <c r="DHW78" s="57"/>
      <c r="DHX78" s="57"/>
      <c r="DHY78" s="57"/>
      <c r="DHZ78" s="57"/>
      <c r="DIA78" s="57"/>
      <c r="DIB78" s="57"/>
      <c r="DIC78" s="57"/>
      <c r="DID78" s="57"/>
      <c r="DIE78" s="57"/>
      <c r="DIF78" s="57"/>
      <c r="DIG78" s="57"/>
      <c r="DIH78" s="57"/>
      <c r="DII78" s="57"/>
      <c r="DIJ78" s="57"/>
      <c r="DIK78" s="57"/>
      <c r="DIL78" s="57"/>
      <c r="DIM78" s="57"/>
      <c r="DIN78" s="57"/>
      <c r="DIO78" s="57"/>
      <c r="DIP78" s="57"/>
      <c r="DIQ78" s="57"/>
      <c r="DIR78" s="57"/>
      <c r="DIS78" s="57"/>
      <c r="DIT78" s="57"/>
      <c r="DIU78" s="57"/>
      <c r="DIV78" s="57"/>
      <c r="DIW78" s="57"/>
      <c r="DIX78" s="57"/>
      <c r="DIY78" s="57"/>
      <c r="DIZ78" s="57"/>
      <c r="DJA78" s="57"/>
      <c r="DJB78" s="57"/>
      <c r="DJC78" s="57"/>
      <c r="DJD78" s="57"/>
      <c r="DJE78" s="57"/>
      <c r="DJF78" s="57"/>
      <c r="DJG78" s="57"/>
      <c r="DJH78" s="57"/>
      <c r="DJI78" s="57"/>
      <c r="DJJ78" s="57"/>
      <c r="DJK78" s="57"/>
      <c r="DJL78" s="57"/>
      <c r="DJM78" s="57"/>
      <c r="DJN78" s="57"/>
      <c r="DJO78" s="57"/>
      <c r="DJP78" s="57"/>
      <c r="DJQ78" s="57"/>
      <c r="DJR78" s="57"/>
      <c r="DJS78" s="57"/>
      <c r="DJT78" s="57"/>
      <c r="DJU78" s="57"/>
      <c r="DJV78" s="57"/>
      <c r="DJW78" s="57"/>
      <c r="DJX78" s="57"/>
      <c r="DJY78" s="57"/>
      <c r="DJZ78" s="57"/>
      <c r="DKA78" s="57"/>
      <c r="DKB78" s="57"/>
      <c r="DKC78" s="57"/>
      <c r="DKD78" s="57"/>
      <c r="DKE78" s="57"/>
      <c r="DKF78" s="57"/>
      <c r="DKG78" s="57"/>
      <c r="DKH78" s="57"/>
      <c r="DKI78" s="57"/>
      <c r="DKJ78" s="57"/>
      <c r="DKK78" s="57"/>
      <c r="DKL78" s="57"/>
      <c r="DKM78" s="57"/>
      <c r="DKN78" s="57"/>
      <c r="DKO78" s="57"/>
      <c r="DKP78" s="57"/>
      <c r="DKQ78" s="57"/>
      <c r="DKR78" s="57"/>
      <c r="DKS78" s="57"/>
      <c r="DKT78" s="57"/>
      <c r="DKU78" s="57"/>
      <c r="DKV78" s="57"/>
      <c r="DKW78" s="57"/>
      <c r="DKX78" s="57"/>
      <c r="DKY78" s="57"/>
      <c r="DKZ78" s="57"/>
      <c r="DLA78" s="57"/>
      <c r="DLB78" s="57"/>
      <c r="DLC78" s="57"/>
      <c r="DLD78" s="57"/>
      <c r="DLE78" s="57"/>
      <c r="DLF78" s="57"/>
      <c r="DLG78" s="57"/>
      <c r="DLH78" s="57"/>
      <c r="DLI78" s="57"/>
      <c r="DLJ78" s="57"/>
      <c r="DLK78" s="57"/>
      <c r="DLL78" s="57"/>
      <c r="DLM78" s="57"/>
      <c r="DLN78" s="57"/>
      <c r="DLO78" s="57"/>
      <c r="DLP78" s="57"/>
      <c r="DLQ78" s="57"/>
      <c r="DLR78" s="57"/>
      <c r="DLS78" s="57"/>
      <c r="DLT78" s="57"/>
      <c r="DLU78" s="57"/>
      <c r="DLV78" s="57"/>
      <c r="DLW78" s="57"/>
      <c r="DLX78" s="57"/>
      <c r="DLY78" s="57"/>
      <c r="DLZ78" s="57"/>
      <c r="DMA78" s="57"/>
      <c r="DMB78" s="57"/>
      <c r="DMC78" s="57"/>
      <c r="DMD78" s="57"/>
      <c r="DME78" s="57"/>
      <c r="DMF78" s="57"/>
      <c r="DMG78" s="57"/>
      <c r="DMH78" s="57"/>
      <c r="DMI78" s="57"/>
      <c r="DMJ78" s="57"/>
      <c r="DMK78" s="57"/>
      <c r="DML78" s="57"/>
      <c r="DMM78" s="57"/>
      <c r="DMN78" s="57"/>
      <c r="DMO78" s="57"/>
      <c r="DMP78" s="57"/>
      <c r="DMQ78" s="57"/>
      <c r="DMR78" s="57"/>
      <c r="DMS78" s="57"/>
      <c r="DMT78" s="57"/>
      <c r="DMU78" s="57"/>
      <c r="DMV78" s="57"/>
      <c r="DMW78" s="57"/>
      <c r="DMX78" s="57"/>
      <c r="DMY78" s="57"/>
      <c r="DMZ78" s="57"/>
      <c r="DNA78" s="57"/>
      <c r="DNB78" s="57"/>
      <c r="DNC78" s="57"/>
      <c r="DND78" s="57"/>
      <c r="DNE78" s="57"/>
      <c r="DNF78" s="57"/>
      <c r="DNG78" s="57"/>
      <c r="DNH78" s="57"/>
      <c r="DNI78" s="57"/>
      <c r="DNJ78" s="57"/>
      <c r="DNK78" s="57"/>
      <c r="DNL78" s="57"/>
      <c r="DNM78" s="57"/>
      <c r="DNN78" s="57"/>
      <c r="DNO78" s="57"/>
      <c r="DNP78" s="57"/>
      <c r="DNQ78" s="57"/>
      <c r="DNR78" s="57"/>
      <c r="DNS78" s="57"/>
      <c r="DNT78" s="57"/>
      <c r="DNU78" s="57"/>
      <c r="DNV78" s="57"/>
      <c r="DNW78" s="57"/>
      <c r="DNX78" s="57"/>
      <c r="DNY78" s="57"/>
      <c r="DNZ78" s="57"/>
      <c r="DOA78" s="57"/>
      <c r="DOB78" s="57"/>
      <c r="DOC78" s="57"/>
      <c r="DOD78" s="57"/>
      <c r="DOE78" s="57"/>
      <c r="DOF78" s="57"/>
      <c r="DOG78" s="57"/>
      <c r="DOH78" s="57"/>
      <c r="DOI78" s="57"/>
      <c r="DOJ78" s="57"/>
      <c r="DOK78" s="57"/>
      <c r="DOL78" s="57"/>
      <c r="DOM78" s="57"/>
      <c r="DON78" s="57"/>
      <c r="DOO78" s="57"/>
      <c r="DOP78" s="57"/>
      <c r="DOQ78" s="57"/>
      <c r="DOR78" s="57"/>
      <c r="DOS78" s="57"/>
      <c r="DOT78" s="57"/>
      <c r="DOU78" s="57"/>
      <c r="DOV78" s="57"/>
      <c r="DOW78" s="57"/>
      <c r="DOX78" s="57"/>
      <c r="DOY78" s="57"/>
      <c r="DOZ78" s="57"/>
      <c r="DPA78" s="57"/>
      <c r="DPB78" s="57"/>
      <c r="DPC78" s="57"/>
      <c r="DPD78" s="57"/>
      <c r="DPE78" s="57"/>
      <c r="DPF78" s="57"/>
      <c r="DPG78" s="57"/>
      <c r="DPH78" s="57"/>
      <c r="DPI78" s="57"/>
      <c r="DPJ78" s="57"/>
      <c r="DPK78" s="57"/>
      <c r="DPL78" s="57"/>
      <c r="DPM78" s="57"/>
      <c r="DPN78" s="57"/>
      <c r="DPO78" s="57"/>
      <c r="DPP78" s="57"/>
      <c r="DPQ78" s="57"/>
      <c r="DPR78" s="57"/>
      <c r="DPS78" s="57"/>
      <c r="DPT78" s="57"/>
      <c r="DPU78" s="57"/>
      <c r="DPV78" s="57"/>
      <c r="DPW78" s="57"/>
      <c r="DPX78" s="57"/>
      <c r="DPY78" s="57"/>
      <c r="DPZ78" s="57"/>
      <c r="DQA78" s="57"/>
      <c r="DQB78" s="57"/>
      <c r="DQC78" s="57"/>
      <c r="DQD78" s="57"/>
      <c r="DQE78" s="57"/>
      <c r="DQF78" s="57"/>
      <c r="DQG78" s="57"/>
      <c r="DQH78" s="57"/>
      <c r="DQI78" s="57"/>
      <c r="DQJ78" s="57"/>
      <c r="DQK78" s="57"/>
      <c r="DQL78" s="57"/>
      <c r="DQM78" s="57"/>
      <c r="DQN78" s="57"/>
      <c r="DQO78" s="57"/>
      <c r="DQP78" s="57"/>
      <c r="DQQ78" s="57"/>
      <c r="DQR78" s="57"/>
      <c r="DQS78" s="57"/>
      <c r="DQT78" s="57"/>
      <c r="DQU78" s="57"/>
      <c r="DQV78" s="57"/>
      <c r="DQW78" s="57"/>
      <c r="DQX78" s="57"/>
      <c r="DQY78" s="57"/>
      <c r="DQZ78" s="57"/>
      <c r="DRA78" s="57"/>
      <c r="DRB78" s="57"/>
      <c r="DRC78" s="57"/>
      <c r="DRD78" s="57"/>
      <c r="DRE78" s="57"/>
      <c r="DRF78" s="57"/>
      <c r="DRG78" s="57"/>
      <c r="DRH78" s="57"/>
      <c r="DRI78" s="57"/>
      <c r="DRJ78" s="57"/>
      <c r="DRK78" s="57"/>
      <c r="DRL78" s="57"/>
      <c r="DRM78" s="57"/>
      <c r="DRN78" s="57"/>
      <c r="DRO78" s="57"/>
      <c r="DRP78" s="57"/>
      <c r="DRQ78" s="57"/>
      <c r="DRR78" s="57"/>
      <c r="DRS78" s="57"/>
      <c r="DRT78" s="57"/>
      <c r="DRU78" s="57"/>
      <c r="DRV78" s="57"/>
      <c r="DRW78" s="57"/>
      <c r="DRX78" s="57"/>
      <c r="DRY78" s="57"/>
      <c r="DRZ78" s="57"/>
      <c r="DSA78" s="57"/>
      <c r="DSB78" s="57"/>
      <c r="DSC78" s="57"/>
      <c r="DSD78" s="57"/>
      <c r="DSE78" s="57"/>
      <c r="DSF78" s="57"/>
      <c r="DSG78" s="57"/>
      <c r="DSH78" s="57"/>
      <c r="DSI78" s="57"/>
      <c r="DSJ78" s="57"/>
      <c r="DSK78" s="57"/>
      <c r="DSL78" s="57"/>
      <c r="DSM78" s="57"/>
      <c r="DSN78" s="57"/>
      <c r="DSO78" s="57"/>
      <c r="DSP78" s="57"/>
      <c r="DSQ78" s="57"/>
      <c r="DSR78" s="57"/>
      <c r="DSS78" s="57"/>
      <c r="DST78" s="57"/>
      <c r="DSU78" s="57"/>
      <c r="DSV78" s="57"/>
      <c r="DSW78" s="57"/>
      <c r="DSX78" s="57"/>
      <c r="DSY78" s="57"/>
      <c r="DSZ78" s="57"/>
      <c r="DTA78" s="57"/>
      <c r="DTB78" s="57"/>
      <c r="DTC78" s="57"/>
      <c r="DTD78" s="57"/>
      <c r="DTE78" s="57"/>
      <c r="DTF78" s="57"/>
      <c r="DTG78" s="57"/>
      <c r="DTH78" s="57"/>
      <c r="DTI78" s="57"/>
      <c r="DTJ78" s="57"/>
      <c r="DTK78" s="57"/>
      <c r="DTL78" s="57"/>
      <c r="DTM78" s="57"/>
      <c r="DTN78" s="57"/>
      <c r="DTO78" s="57"/>
      <c r="DTP78" s="57"/>
      <c r="DTQ78" s="57"/>
      <c r="DTR78" s="57"/>
      <c r="DTS78" s="57"/>
      <c r="DTT78" s="57"/>
      <c r="DTU78" s="57"/>
      <c r="DTV78" s="57"/>
      <c r="DTW78" s="57"/>
      <c r="DTX78" s="57"/>
      <c r="DTY78" s="57"/>
      <c r="DTZ78" s="57"/>
      <c r="DUA78" s="57"/>
      <c r="DUB78" s="57"/>
      <c r="DUC78" s="57"/>
      <c r="DUD78" s="57"/>
      <c r="DUE78" s="57"/>
      <c r="DUF78" s="57"/>
      <c r="DUG78" s="57"/>
      <c r="DUH78" s="57"/>
      <c r="DUI78" s="57"/>
      <c r="DUJ78" s="57"/>
      <c r="DUK78" s="57"/>
      <c r="DUL78" s="57"/>
      <c r="DUM78" s="57"/>
      <c r="DUN78" s="57"/>
      <c r="DUO78" s="57"/>
      <c r="DUP78" s="57"/>
      <c r="DUQ78" s="57"/>
      <c r="DUR78" s="57"/>
      <c r="DUS78" s="57"/>
      <c r="DUT78" s="57"/>
      <c r="DUU78" s="57"/>
      <c r="DUV78" s="57"/>
      <c r="DUW78" s="57"/>
      <c r="DUX78" s="57"/>
      <c r="DUY78" s="57"/>
      <c r="DUZ78" s="57"/>
      <c r="DVA78" s="57"/>
      <c r="DVB78" s="57"/>
      <c r="DVC78" s="57"/>
      <c r="DVD78" s="57"/>
      <c r="DVE78" s="57"/>
      <c r="DVF78" s="57"/>
      <c r="DVG78" s="57"/>
      <c r="DVH78" s="57"/>
      <c r="DVI78" s="57"/>
      <c r="DVJ78" s="57"/>
      <c r="DVK78" s="57"/>
      <c r="DVL78" s="57"/>
      <c r="DVM78" s="57"/>
      <c r="DVN78" s="57"/>
      <c r="DVO78" s="57"/>
      <c r="DVP78" s="57"/>
      <c r="DVQ78" s="57"/>
      <c r="DVR78" s="57"/>
      <c r="DVS78" s="57"/>
      <c r="DVT78" s="57"/>
      <c r="DVU78" s="57"/>
      <c r="DVV78" s="57"/>
      <c r="DVW78" s="57"/>
      <c r="DVX78" s="57"/>
      <c r="DVY78" s="57"/>
      <c r="DVZ78" s="57"/>
      <c r="DWA78" s="57"/>
      <c r="DWB78" s="57"/>
      <c r="DWC78" s="57"/>
      <c r="DWD78" s="57"/>
      <c r="DWE78" s="57"/>
      <c r="DWF78" s="57"/>
      <c r="DWG78" s="57"/>
      <c r="DWH78" s="57"/>
      <c r="DWI78" s="57"/>
      <c r="DWJ78" s="57"/>
      <c r="DWK78" s="57"/>
      <c r="DWL78" s="57"/>
      <c r="DWM78" s="57"/>
      <c r="DWN78" s="57"/>
      <c r="DWO78" s="57"/>
      <c r="DWP78" s="57"/>
      <c r="DWQ78" s="57"/>
      <c r="DWR78" s="57"/>
      <c r="DWS78" s="57"/>
      <c r="DWT78" s="57"/>
      <c r="DWU78" s="57"/>
      <c r="DWV78" s="57"/>
      <c r="DWW78" s="57"/>
      <c r="DWX78" s="57"/>
      <c r="DWY78" s="57"/>
      <c r="DWZ78" s="57"/>
      <c r="DXA78" s="57"/>
      <c r="DXB78" s="57"/>
      <c r="DXC78" s="57"/>
      <c r="DXD78" s="57"/>
      <c r="DXE78" s="57"/>
      <c r="DXF78" s="57"/>
      <c r="DXG78" s="57"/>
      <c r="DXH78" s="57"/>
      <c r="DXI78" s="57"/>
      <c r="DXJ78" s="57"/>
      <c r="DXK78" s="57"/>
      <c r="DXL78" s="57"/>
      <c r="DXM78" s="57"/>
      <c r="DXN78" s="57"/>
      <c r="DXO78" s="57"/>
      <c r="DXP78" s="57"/>
      <c r="DXQ78" s="57"/>
      <c r="DXR78" s="57"/>
      <c r="DXS78" s="57"/>
      <c r="DXT78" s="57"/>
      <c r="DXU78" s="57"/>
      <c r="DXV78" s="57"/>
      <c r="DXW78" s="57"/>
      <c r="DXX78" s="57"/>
      <c r="DXY78" s="57"/>
      <c r="DXZ78" s="57"/>
      <c r="DYA78" s="57"/>
      <c r="DYB78" s="57"/>
      <c r="DYC78" s="57"/>
      <c r="DYD78" s="57"/>
      <c r="DYE78" s="57"/>
      <c r="DYF78" s="57"/>
      <c r="DYG78" s="57"/>
      <c r="DYH78" s="57"/>
      <c r="DYI78" s="57"/>
      <c r="DYJ78" s="57"/>
      <c r="DYK78" s="57"/>
      <c r="DYL78" s="57"/>
      <c r="DYM78" s="57"/>
      <c r="DYN78" s="57"/>
      <c r="DYO78" s="57"/>
      <c r="DYP78" s="57"/>
      <c r="DYQ78" s="57"/>
      <c r="DYR78" s="57"/>
      <c r="DYS78" s="57"/>
      <c r="DYT78" s="57"/>
      <c r="DYU78" s="57"/>
      <c r="DYV78" s="57"/>
      <c r="DYW78" s="57"/>
      <c r="DYX78" s="57"/>
      <c r="DYY78" s="57"/>
      <c r="DYZ78" s="57"/>
      <c r="DZA78" s="57"/>
      <c r="DZB78" s="57"/>
      <c r="DZC78" s="57"/>
      <c r="DZD78" s="57"/>
      <c r="DZE78" s="57"/>
      <c r="DZF78" s="57"/>
      <c r="DZG78" s="57"/>
      <c r="DZH78" s="57"/>
      <c r="DZI78" s="57"/>
      <c r="DZJ78" s="57"/>
      <c r="DZK78" s="57"/>
      <c r="DZL78" s="57"/>
      <c r="DZM78" s="57"/>
      <c r="DZN78" s="57"/>
      <c r="DZO78" s="57"/>
      <c r="DZP78" s="57"/>
      <c r="DZQ78" s="57"/>
      <c r="DZR78" s="57"/>
      <c r="DZS78" s="57"/>
      <c r="DZT78" s="57"/>
      <c r="DZU78" s="57"/>
      <c r="DZV78" s="57"/>
      <c r="DZW78" s="57"/>
      <c r="DZX78" s="57"/>
      <c r="DZY78" s="57"/>
      <c r="DZZ78" s="57"/>
      <c r="EAA78" s="57"/>
      <c r="EAB78" s="57"/>
      <c r="EAC78" s="57"/>
      <c r="EAD78" s="57"/>
      <c r="EAE78" s="57"/>
      <c r="EAF78" s="57"/>
      <c r="EAG78" s="57"/>
      <c r="EAH78" s="57"/>
      <c r="EAI78" s="57"/>
      <c r="EAJ78" s="57"/>
      <c r="EAK78" s="57"/>
      <c r="EAL78" s="57"/>
      <c r="EAM78" s="57"/>
      <c r="EAN78" s="57"/>
      <c r="EAO78" s="57"/>
      <c r="EAP78" s="57"/>
      <c r="EAQ78" s="57"/>
      <c r="EAR78" s="57"/>
      <c r="EAS78" s="57"/>
      <c r="EAT78" s="57"/>
      <c r="EAU78" s="57"/>
      <c r="EAV78" s="57"/>
      <c r="EAW78" s="57"/>
      <c r="EAX78" s="57"/>
      <c r="EAY78" s="57"/>
      <c r="EAZ78" s="57"/>
      <c r="EBA78" s="57"/>
      <c r="EBB78" s="57"/>
      <c r="EBC78" s="57"/>
      <c r="EBD78" s="57"/>
      <c r="EBE78" s="57"/>
      <c r="EBF78" s="57"/>
      <c r="EBG78" s="57"/>
      <c r="EBH78" s="57"/>
      <c r="EBI78" s="57"/>
      <c r="EBJ78" s="57"/>
      <c r="EBK78" s="57"/>
      <c r="EBL78" s="57"/>
      <c r="EBM78" s="57"/>
      <c r="EBN78" s="57"/>
      <c r="EBO78" s="57"/>
      <c r="EBP78" s="57"/>
      <c r="EBQ78" s="57"/>
      <c r="EBR78" s="57"/>
      <c r="EBS78" s="57"/>
      <c r="EBT78" s="57"/>
      <c r="EBU78" s="57"/>
      <c r="EBV78" s="57"/>
      <c r="EBW78" s="57"/>
      <c r="EBX78" s="57"/>
      <c r="EBY78" s="57"/>
      <c r="EBZ78" s="57"/>
      <c r="ECA78" s="57"/>
      <c r="ECB78" s="57"/>
      <c r="ECC78" s="57"/>
      <c r="ECD78" s="57"/>
      <c r="ECE78" s="57"/>
      <c r="ECF78" s="57"/>
      <c r="ECG78" s="57"/>
      <c r="ECH78" s="57"/>
      <c r="ECI78" s="57"/>
      <c r="ECJ78" s="57"/>
      <c r="ECK78" s="57"/>
      <c r="ECL78" s="57"/>
      <c r="ECM78" s="57"/>
      <c r="ECN78" s="57"/>
      <c r="ECO78" s="57"/>
      <c r="ECP78" s="57"/>
      <c r="ECQ78" s="57"/>
      <c r="ECR78" s="57"/>
      <c r="ECS78" s="57"/>
      <c r="ECT78" s="57"/>
      <c r="ECU78" s="57"/>
      <c r="ECV78" s="57"/>
      <c r="ECW78" s="57"/>
      <c r="ECX78" s="57"/>
      <c r="ECY78" s="57"/>
      <c r="ECZ78" s="57"/>
      <c r="EDA78" s="57"/>
      <c r="EDB78" s="57"/>
      <c r="EDC78" s="57"/>
      <c r="EDD78" s="57"/>
      <c r="EDE78" s="57"/>
      <c r="EDF78" s="57"/>
      <c r="EDG78" s="57"/>
      <c r="EDH78" s="57"/>
      <c r="EDI78" s="57"/>
      <c r="EDJ78" s="57"/>
      <c r="EDK78" s="57"/>
      <c r="EDL78" s="57"/>
      <c r="EDM78" s="57"/>
      <c r="EDN78" s="57"/>
      <c r="EDO78" s="57"/>
      <c r="EDP78" s="57"/>
      <c r="EDQ78" s="57"/>
      <c r="EDR78" s="57"/>
      <c r="EDS78" s="57"/>
      <c r="EDT78" s="57"/>
      <c r="EDU78" s="57"/>
      <c r="EDV78" s="57"/>
      <c r="EDW78" s="57"/>
      <c r="EDX78" s="57"/>
      <c r="EDY78" s="57"/>
      <c r="EDZ78" s="57"/>
      <c r="EEA78" s="57"/>
      <c r="EEB78" s="57"/>
      <c r="EEC78" s="57"/>
      <c r="EED78" s="57"/>
      <c r="EEE78" s="57"/>
      <c r="EEF78" s="57"/>
      <c r="EEG78" s="57"/>
      <c r="EEH78" s="57"/>
      <c r="EEI78" s="57"/>
      <c r="EEJ78" s="57"/>
      <c r="EEK78" s="57"/>
      <c r="EEL78" s="57"/>
      <c r="EEM78" s="57"/>
      <c r="EEN78" s="57"/>
      <c r="EEO78" s="57"/>
      <c r="EEP78" s="57"/>
      <c r="EEQ78" s="57"/>
      <c r="EER78" s="57"/>
      <c r="EES78" s="57"/>
      <c r="EET78" s="57"/>
      <c r="EEU78" s="57"/>
      <c r="EEV78" s="57"/>
      <c r="EEW78" s="57"/>
      <c r="EEX78" s="57"/>
      <c r="EEY78" s="57"/>
      <c r="EEZ78" s="57"/>
      <c r="EFA78" s="57"/>
      <c r="EFB78" s="57"/>
      <c r="EFC78" s="57"/>
      <c r="EFD78" s="57"/>
      <c r="EFE78" s="57"/>
      <c r="EFF78" s="57"/>
      <c r="EFG78" s="57"/>
      <c r="EFH78" s="57"/>
      <c r="EFI78" s="57"/>
      <c r="EFJ78" s="57"/>
      <c r="EFK78" s="57"/>
      <c r="EFL78" s="57"/>
      <c r="EFM78" s="57"/>
      <c r="EFN78" s="57"/>
      <c r="EFO78" s="57"/>
      <c r="EFP78" s="57"/>
      <c r="EFQ78" s="57"/>
      <c r="EFR78" s="57"/>
      <c r="EFS78" s="57"/>
      <c r="EFT78" s="57"/>
      <c r="EFU78" s="57"/>
      <c r="EFV78" s="57"/>
      <c r="EFW78" s="57"/>
      <c r="EFX78" s="57"/>
      <c r="EFY78" s="57"/>
      <c r="EFZ78" s="57"/>
      <c r="EGA78" s="57"/>
      <c r="EGB78" s="57"/>
      <c r="EGC78" s="57"/>
      <c r="EGD78" s="57"/>
      <c r="EGE78" s="57"/>
      <c r="EGF78" s="57"/>
      <c r="EGG78" s="57"/>
      <c r="EGH78" s="57"/>
      <c r="EGI78" s="57"/>
      <c r="EGJ78" s="57"/>
      <c r="EGK78" s="57"/>
      <c r="EGL78" s="57"/>
      <c r="EGM78" s="57"/>
      <c r="EGN78" s="57"/>
      <c r="EGO78" s="57"/>
      <c r="EGP78" s="57"/>
      <c r="EGQ78" s="57"/>
      <c r="EGR78" s="57"/>
      <c r="EGS78" s="57"/>
      <c r="EGT78" s="57"/>
      <c r="EGU78" s="57"/>
      <c r="EGV78" s="57"/>
      <c r="EGW78" s="57"/>
      <c r="EGX78" s="57"/>
      <c r="EGY78" s="57"/>
      <c r="EGZ78" s="57"/>
      <c r="EHA78" s="57"/>
      <c r="EHB78" s="57"/>
      <c r="EHC78" s="57"/>
      <c r="EHD78" s="57"/>
      <c r="EHE78" s="57"/>
      <c r="EHF78" s="57"/>
      <c r="EHG78" s="57"/>
      <c r="EHH78" s="57"/>
      <c r="EHI78" s="57"/>
      <c r="EHJ78" s="57"/>
      <c r="EHK78" s="57"/>
      <c r="EHL78" s="57"/>
      <c r="EHM78" s="57"/>
      <c r="EHN78" s="57"/>
      <c r="EHO78" s="57"/>
      <c r="EHP78" s="57"/>
      <c r="EHQ78" s="57"/>
      <c r="EHR78" s="57"/>
      <c r="EHS78" s="57"/>
      <c r="EHT78" s="57"/>
      <c r="EHU78" s="57"/>
      <c r="EHV78" s="57"/>
      <c r="EHW78" s="57"/>
      <c r="EHX78" s="57"/>
      <c r="EHY78" s="57"/>
      <c r="EHZ78" s="57"/>
      <c r="EIA78" s="57"/>
      <c r="EIB78" s="57"/>
      <c r="EIC78" s="57"/>
      <c r="EID78" s="57"/>
      <c r="EIE78" s="57"/>
      <c r="EIF78" s="57"/>
      <c r="EIG78" s="57"/>
      <c r="EIH78" s="57"/>
      <c r="EII78" s="57"/>
      <c r="EIJ78" s="57"/>
      <c r="EIK78" s="57"/>
      <c r="EIL78" s="57"/>
      <c r="EIM78" s="57"/>
      <c r="EIN78" s="57"/>
      <c r="EIO78" s="57"/>
      <c r="EIP78" s="57"/>
      <c r="EIQ78" s="57"/>
      <c r="EIR78" s="57"/>
      <c r="EIS78" s="57"/>
      <c r="EIT78" s="57"/>
      <c r="EIU78" s="57"/>
      <c r="EIV78" s="57"/>
      <c r="EIW78" s="57"/>
      <c r="EIX78" s="57"/>
      <c r="EIY78" s="57"/>
      <c r="EIZ78" s="57"/>
      <c r="EJA78" s="57"/>
      <c r="EJB78" s="57"/>
      <c r="EJC78" s="57"/>
      <c r="EJD78" s="57"/>
      <c r="EJE78" s="57"/>
      <c r="EJF78" s="57"/>
      <c r="EJG78" s="57"/>
      <c r="EJH78" s="57"/>
      <c r="EJI78" s="57"/>
      <c r="EJJ78" s="57"/>
      <c r="EJK78" s="57"/>
      <c r="EJL78" s="57"/>
      <c r="EJM78" s="57"/>
      <c r="EJN78" s="57"/>
      <c r="EJO78" s="57"/>
      <c r="EJP78" s="57"/>
      <c r="EJQ78" s="57"/>
      <c r="EJR78" s="57"/>
      <c r="EJS78" s="57"/>
      <c r="EJT78" s="57"/>
      <c r="EJU78" s="57"/>
      <c r="EJV78" s="57"/>
      <c r="EJW78" s="57"/>
      <c r="EJX78" s="57"/>
      <c r="EJY78" s="57"/>
      <c r="EJZ78" s="57"/>
      <c r="EKA78" s="57"/>
      <c r="EKB78" s="57"/>
      <c r="EKC78" s="57"/>
      <c r="EKD78" s="57"/>
      <c r="EKE78" s="57"/>
      <c r="EKF78" s="57"/>
      <c r="EKG78" s="57"/>
      <c r="EKH78" s="57"/>
      <c r="EKI78" s="57"/>
      <c r="EKJ78" s="57"/>
      <c r="EKK78" s="57"/>
      <c r="EKL78" s="57"/>
      <c r="EKM78" s="57"/>
      <c r="EKN78" s="57"/>
      <c r="EKO78" s="57"/>
      <c r="EKP78" s="57"/>
      <c r="EKQ78" s="57"/>
      <c r="EKR78" s="57"/>
      <c r="EKS78" s="57"/>
      <c r="EKT78" s="57"/>
      <c r="EKU78" s="57"/>
      <c r="EKV78" s="57"/>
      <c r="EKW78" s="57"/>
      <c r="EKX78" s="57"/>
      <c r="EKY78" s="57"/>
      <c r="EKZ78" s="57"/>
      <c r="ELA78" s="57"/>
      <c r="ELB78" s="57"/>
      <c r="ELC78" s="57"/>
      <c r="ELD78" s="57"/>
      <c r="ELE78" s="57"/>
      <c r="ELF78" s="57"/>
      <c r="ELG78" s="57"/>
      <c r="ELH78" s="57"/>
      <c r="ELI78" s="57"/>
      <c r="ELJ78" s="57"/>
      <c r="ELK78" s="57"/>
      <c r="ELL78" s="57"/>
      <c r="ELM78" s="57"/>
      <c r="ELN78" s="57"/>
      <c r="ELO78" s="57"/>
      <c r="ELP78" s="57"/>
      <c r="ELQ78" s="57"/>
      <c r="ELR78" s="57"/>
      <c r="ELS78" s="57"/>
      <c r="ELT78" s="57"/>
      <c r="ELU78" s="57"/>
      <c r="ELV78" s="57"/>
      <c r="ELW78" s="57"/>
      <c r="ELX78" s="57"/>
      <c r="ELY78" s="57"/>
      <c r="ELZ78" s="57"/>
      <c r="EMA78" s="57"/>
      <c r="EMB78" s="57"/>
      <c r="EMC78" s="57"/>
      <c r="EMD78" s="57"/>
      <c r="EME78" s="57"/>
      <c r="EMF78" s="57"/>
      <c r="EMG78" s="57"/>
      <c r="EMH78" s="57"/>
      <c r="EMI78" s="57"/>
      <c r="EMJ78" s="57"/>
      <c r="EMK78" s="57"/>
      <c r="EML78" s="57"/>
      <c r="EMM78" s="57"/>
      <c r="EMN78" s="57"/>
      <c r="EMO78" s="57"/>
      <c r="EMP78" s="57"/>
      <c r="EMQ78" s="57"/>
      <c r="EMR78" s="57"/>
      <c r="EMS78" s="57"/>
      <c r="EMT78" s="57"/>
      <c r="EMU78" s="57"/>
      <c r="EMV78" s="57"/>
      <c r="EMW78" s="57"/>
      <c r="EMX78" s="57"/>
      <c r="EMY78" s="57"/>
      <c r="EMZ78" s="57"/>
      <c r="ENA78" s="57"/>
      <c r="ENB78" s="57"/>
      <c r="ENC78" s="57"/>
      <c r="END78" s="57"/>
      <c r="ENE78" s="57"/>
      <c r="ENF78" s="57"/>
      <c r="ENG78" s="57"/>
      <c r="ENH78" s="57"/>
      <c r="ENI78" s="57"/>
      <c r="ENJ78" s="57"/>
      <c r="ENK78" s="57"/>
      <c r="ENL78" s="57"/>
      <c r="ENM78" s="57"/>
      <c r="ENN78" s="57"/>
      <c r="ENO78" s="57"/>
      <c r="ENP78" s="57"/>
      <c r="ENQ78" s="57"/>
      <c r="ENR78" s="57"/>
      <c r="ENS78" s="57"/>
      <c r="ENT78" s="57"/>
      <c r="ENU78" s="57"/>
      <c r="ENV78" s="57"/>
      <c r="ENW78" s="57"/>
      <c r="ENX78" s="57"/>
      <c r="ENY78" s="57"/>
      <c r="ENZ78" s="57"/>
      <c r="EOA78" s="57"/>
      <c r="EOB78" s="57"/>
      <c r="EOC78" s="57"/>
      <c r="EOD78" s="57"/>
      <c r="EOE78" s="57"/>
      <c r="EOF78" s="57"/>
      <c r="EOG78" s="57"/>
      <c r="EOH78" s="57"/>
      <c r="EOI78" s="57"/>
      <c r="EOJ78" s="57"/>
      <c r="EOK78" s="57"/>
      <c r="EOL78" s="57"/>
      <c r="EOM78" s="57"/>
      <c r="EON78" s="57"/>
      <c r="EOO78" s="57"/>
      <c r="EOP78" s="57"/>
      <c r="EOQ78" s="57"/>
      <c r="EOR78" s="57"/>
      <c r="EOS78" s="57"/>
      <c r="EOT78" s="57"/>
      <c r="EOU78" s="57"/>
      <c r="EOV78" s="57"/>
      <c r="EOW78" s="57"/>
      <c r="EOX78" s="57"/>
      <c r="EOY78" s="57"/>
      <c r="EOZ78" s="57"/>
      <c r="EPA78" s="57"/>
      <c r="EPB78" s="57"/>
      <c r="EPC78" s="57"/>
      <c r="EPD78" s="57"/>
      <c r="EPE78" s="57"/>
      <c r="EPF78" s="57"/>
      <c r="EPG78" s="57"/>
      <c r="EPH78" s="57"/>
      <c r="EPI78" s="57"/>
      <c r="EPJ78" s="57"/>
      <c r="EPK78" s="57"/>
      <c r="EPL78" s="57"/>
      <c r="EPM78" s="57"/>
      <c r="EPN78" s="57"/>
      <c r="EPO78" s="57"/>
      <c r="EPP78" s="57"/>
      <c r="EPQ78" s="57"/>
      <c r="EPR78" s="57"/>
      <c r="EPS78" s="57"/>
      <c r="EPT78" s="57"/>
      <c r="EPU78" s="57"/>
      <c r="EPV78" s="57"/>
      <c r="EPW78" s="57"/>
      <c r="EPX78" s="57"/>
      <c r="EPY78" s="57"/>
      <c r="EPZ78" s="57"/>
      <c r="EQA78" s="57"/>
      <c r="EQB78" s="57"/>
      <c r="EQC78" s="57"/>
      <c r="EQD78" s="57"/>
      <c r="EQE78" s="57"/>
      <c r="EQF78" s="57"/>
      <c r="EQG78" s="57"/>
      <c r="EQH78" s="57"/>
      <c r="EQI78" s="57"/>
      <c r="EQJ78" s="57"/>
      <c r="EQK78" s="57"/>
      <c r="EQL78" s="57"/>
      <c r="EQM78" s="57"/>
      <c r="EQN78" s="57"/>
      <c r="EQO78" s="57"/>
      <c r="EQP78" s="57"/>
      <c r="EQQ78" s="57"/>
      <c r="EQR78" s="57"/>
      <c r="EQS78" s="57"/>
      <c r="EQT78" s="57"/>
      <c r="EQU78" s="57"/>
      <c r="EQV78" s="57"/>
      <c r="EQW78" s="57"/>
      <c r="EQX78" s="57"/>
      <c r="EQY78" s="57"/>
      <c r="EQZ78" s="57"/>
      <c r="ERA78" s="57"/>
      <c r="ERB78" s="57"/>
      <c r="ERC78" s="57"/>
      <c r="ERD78" s="57"/>
      <c r="ERE78" s="57"/>
      <c r="ERF78" s="57"/>
      <c r="ERG78" s="57"/>
      <c r="ERH78" s="57"/>
      <c r="ERI78" s="57"/>
      <c r="ERJ78" s="57"/>
      <c r="ERK78" s="57"/>
      <c r="ERL78" s="57"/>
      <c r="ERM78" s="57"/>
      <c r="ERN78" s="57"/>
      <c r="ERO78" s="57"/>
      <c r="ERP78" s="57"/>
      <c r="ERQ78" s="57"/>
      <c r="ERR78" s="57"/>
      <c r="ERS78" s="57"/>
      <c r="ERT78" s="57"/>
      <c r="ERU78" s="57"/>
      <c r="ERV78" s="57"/>
      <c r="ERW78" s="57"/>
      <c r="ERX78" s="57"/>
      <c r="ERY78" s="57"/>
      <c r="ERZ78" s="57"/>
      <c r="ESA78" s="57"/>
      <c r="ESB78" s="57"/>
      <c r="ESC78" s="57"/>
      <c r="ESD78" s="57"/>
      <c r="ESE78" s="57"/>
      <c r="ESF78" s="57"/>
      <c r="ESG78" s="57"/>
      <c r="ESH78" s="57"/>
      <c r="ESI78" s="57"/>
      <c r="ESJ78" s="57"/>
      <c r="ESK78" s="57"/>
      <c r="ESL78" s="57"/>
      <c r="ESM78" s="57"/>
      <c r="ESN78" s="57"/>
      <c r="ESO78" s="57"/>
      <c r="ESP78" s="57"/>
      <c r="ESQ78" s="57"/>
      <c r="ESR78" s="57"/>
      <c r="ESS78" s="57"/>
      <c r="EST78" s="57"/>
      <c r="ESU78" s="57"/>
      <c r="ESV78" s="57"/>
      <c r="ESW78" s="57"/>
      <c r="ESX78" s="57"/>
      <c r="ESY78" s="57"/>
      <c r="ESZ78" s="57"/>
      <c r="ETA78" s="57"/>
      <c r="ETB78" s="57"/>
      <c r="ETC78" s="57"/>
      <c r="ETD78" s="57"/>
      <c r="ETE78" s="57"/>
      <c r="ETF78" s="57"/>
      <c r="ETG78" s="57"/>
      <c r="ETH78" s="57"/>
      <c r="ETI78" s="57"/>
      <c r="ETJ78" s="57"/>
      <c r="ETK78" s="57"/>
      <c r="ETL78" s="57"/>
      <c r="ETM78" s="57"/>
      <c r="ETN78" s="57"/>
      <c r="ETO78" s="57"/>
      <c r="ETP78" s="57"/>
      <c r="ETQ78" s="57"/>
      <c r="ETR78" s="57"/>
      <c r="ETS78" s="57"/>
      <c r="ETT78" s="57"/>
      <c r="ETU78" s="57"/>
      <c r="ETV78" s="57"/>
      <c r="ETW78" s="57"/>
      <c r="ETX78" s="57"/>
      <c r="ETY78" s="57"/>
      <c r="ETZ78" s="57"/>
      <c r="EUA78" s="57"/>
      <c r="EUB78" s="57"/>
      <c r="EUC78" s="57"/>
      <c r="EUD78" s="57"/>
      <c r="EUE78" s="57"/>
      <c r="EUF78" s="57"/>
      <c r="EUG78" s="57"/>
      <c r="EUH78" s="57"/>
      <c r="EUI78" s="57"/>
      <c r="EUJ78" s="57"/>
      <c r="EUK78" s="57"/>
      <c r="EUL78" s="57"/>
      <c r="EUM78" s="57"/>
      <c r="EUN78" s="57"/>
      <c r="EUO78" s="57"/>
      <c r="EUP78" s="57"/>
      <c r="EUQ78" s="57"/>
      <c r="EUR78" s="57"/>
      <c r="EUS78" s="57"/>
      <c r="EUT78" s="57"/>
      <c r="EUU78" s="57"/>
      <c r="EUV78" s="57"/>
      <c r="EUW78" s="57"/>
      <c r="EUX78" s="57"/>
      <c r="EUY78" s="57"/>
      <c r="EUZ78" s="57"/>
      <c r="EVA78" s="57"/>
      <c r="EVB78" s="57"/>
      <c r="EVC78" s="57"/>
      <c r="EVD78" s="57"/>
      <c r="EVE78" s="57"/>
      <c r="EVF78" s="57"/>
      <c r="EVG78" s="57"/>
      <c r="EVH78" s="57"/>
      <c r="EVI78" s="57"/>
      <c r="EVJ78" s="57"/>
      <c r="EVK78" s="57"/>
      <c r="EVL78" s="57"/>
      <c r="EVM78" s="57"/>
      <c r="EVN78" s="57"/>
      <c r="EVO78" s="57"/>
      <c r="EVP78" s="57"/>
      <c r="EVQ78" s="57"/>
      <c r="EVR78" s="57"/>
      <c r="EVS78" s="57"/>
      <c r="EVT78" s="57"/>
      <c r="EVU78" s="57"/>
      <c r="EVV78" s="57"/>
      <c r="EVW78" s="57"/>
      <c r="EVX78" s="57"/>
      <c r="EVY78" s="57"/>
      <c r="EVZ78" s="57"/>
      <c r="EWA78" s="57"/>
      <c r="EWB78" s="57"/>
      <c r="EWC78" s="57"/>
      <c r="EWD78" s="57"/>
      <c r="EWE78" s="57"/>
      <c r="EWF78" s="57"/>
      <c r="EWG78" s="57"/>
      <c r="EWH78" s="57"/>
      <c r="EWI78" s="57"/>
      <c r="EWJ78" s="57"/>
      <c r="EWK78" s="57"/>
      <c r="EWL78" s="57"/>
      <c r="EWM78" s="57"/>
      <c r="EWN78" s="57"/>
      <c r="EWO78" s="57"/>
      <c r="EWP78" s="57"/>
      <c r="EWQ78" s="57"/>
      <c r="EWR78" s="57"/>
      <c r="EWS78" s="57"/>
      <c r="EWT78" s="57"/>
      <c r="EWU78" s="57"/>
      <c r="EWV78" s="57"/>
      <c r="EWW78" s="57"/>
      <c r="EWX78" s="57"/>
      <c r="EWY78" s="57"/>
      <c r="EWZ78" s="57"/>
      <c r="EXA78" s="57"/>
      <c r="EXB78" s="57"/>
      <c r="EXC78" s="57"/>
      <c r="EXD78" s="57"/>
      <c r="EXE78" s="57"/>
      <c r="EXF78" s="57"/>
      <c r="EXG78" s="57"/>
      <c r="EXH78" s="57"/>
      <c r="EXI78" s="57"/>
      <c r="EXJ78" s="57"/>
      <c r="EXK78" s="57"/>
      <c r="EXL78" s="57"/>
      <c r="EXM78" s="57"/>
      <c r="EXN78" s="57"/>
      <c r="EXO78" s="57"/>
      <c r="EXP78" s="57"/>
      <c r="EXQ78" s="57"/>
      <c r="EXR78" s="57"/>
      <c r="EXS78" s="57"/>
      <c r="EXT78" s="57"/>
      <c r="EXU78" s="57"/>
      <c r="EXV78" s="57"/>
      <c r="EXW78" s="57"/>
      <c r="EXX78" s="57"/>
      <c r="EXY78" s="57"/>
      <c r="EXZ78" s="57"/>
      <c r="EYA78" s="57"/>
      <c r="EYB78" s="57"/>
      <c r="EYC78" s="57"/>
      <c r="EYD78" s="57"/>
      <c r="EYE78" s="57"/>
      <c r="EYF78" s="57"/>
      <c r="EYG78" s="57"/>
      <c r="EYH78" s="57"/>
      <c r="EYI78" s="57"/>
      <c r="EYJ78" s="57"/>
      <c r="EYK78" s="57"/>
      <c r="EYL78" s="57"/>
      <c r="EYM78" s="57"/>
      <c r="EYN78" s="57"/>
      <c r="EYO78" s="57"/>
      <c r="EYP78" s="57"/>
      <c r="EYQ78" s="57"/>
      <c r="EYR78" s="57"/>
      <c r="EYS78" s="57"/>
      <c r="EYT78" s="57"/>
      <c r="EYU78" s="57"/>
      <c r="EYV78" s="57"/>
      <c r="EYW78" s="57"/>
      <c r="EYX78" s="57"/>
      <c r="EYY78" s="57"/>
      <c r="EYZ78" s="57"/>
      <c r="EZA78" s="57"/>
      <c r="EZB78" s="57"/>
      <c r="EZC78" s="57"/>
      <c r="EZD78" s="57"/>
      <c r="EZE78" s="57"/>
      <c r="EZF78" s="57"/>
      <c r="EZG78" s="57"/>
      <c r="EZH78" s="57"/>
      <c r="EZI78" s="57"/>
      <c r="EZJ78" s="57"/>
      <c r="EZK78" s="57"/>
      <c r="EZL78" s="57"/>
      <c r="EZM78" s="57"/>
      <c r="EZN78" s="57"/>
      <c r="EZO78" s="57"/>
      <c r="EZP78" s="57"/>
      <c r="EZQ78" s="57"/>
      <c r="EZR78" s="57"/>
      <c r="EZS78" s="57"/>
      <c r="EZT78" s="57"/>
      <c r="EZU78" s="57"/>
      <c r="EZV78" s="57"/>
      <c r="EZW78" s="57"/>
      <c r="EZX78" s="57"/>
      <c r="EZY78" s="57"/>
      <c r="EZZ78" s="57"/>
      <c r="FAA78" s="57"/>
      <c r="FAB78" s="57"/>
      <c r="FAC78" s="57"/>
      <c r="FAD78" s="57"/>
      <c r="FAE78" s="57"/>
      <c r="FAF78" s="57"/>
      <c r="FAG78" s="57"/>
      <c r="FAH78" s="57"/>
      <c r="FAI78" s="57"/>
      <c r="FAJ78" s="57"/>
      <c r="FAK78" s="57"/>
      <c r="FAL78" s="57"/>
      <c r="FAM78" s="57"/>
      <c r="FAN78" s="57"/>
      <c r="FAO78" s="57"/>
      <c r="FAP78" s="57"/>
      <c r="FAQ78" s="57"/>
      <c r="FAR78" s="57"/>
      <c r="FAS78" s="57"/>
      <c r="FAT78" s="57"/>
      <c r="FAU78" s="57"/>
      <c r="FAV78" s="57"/>
      <c r="FAW78" s="57"/>
      <c r="FAX78" s="57"/>
      <c r="FAY78" s="57"/>
      <c r="FAZ78" s="57"/>
      <c r="FBA78" s="57"/>
      <c r="FBB78" s="57"/>
      <c r="FBC78" s="57"/>
      <c r="FBD78" s="57"/>
      <c r="FBE78" s="57"/>
      <c r="FBF78" s="57"/>
      <c r="FBG78" s="57"/>
      <c r="FBH78" s="57"/>
      <c r="FBI78" s="57"/>
      <c r="FBJ78" s="57"/>
      <c r="FBK78" s="57"/>
      <c r="FBL78" s="57"/>
      <c r="FBM78" s="57"/>
      <c r="FBN78" s="57"/>
      <c r="FBO78" s="57"/>
      <c r="FBP78" s="57"/>
      <c r="FBQ78" s="57"/>
      <c r="FBR78" s="57"/>
      <c r="FBS78" s="57"/>
      <c r="FBT78" s="57"/>
      <c r="FBU78" s="57"/>
      <c r="FBV78" s="57"/>
      <c r="FBW78" s="57"/>
      <c r="FBX78" s="57"/>
      <c r="FBY78" s="57"/>
      <c r="FBZ78" s="57"/>
      <c r="FCA78" s="57"/>
      <c r="FCB78" s="57"/>
      <c r="FCC78" s="57"/>
      <c r="FCD78" s="57"/>
      <c r="FCE78" s="57"/>
      <c r="FCF78" s="57"/>
      <c r="FCG78" s="57"/>
      <c r="FCH78" s="57"/>
      <c r="FCI78" s="57"/>
      <c r="FCJ78" s="57"/>
      <c r="FCK78" s="57"/>
      <c r="FCL78" s="57"/>
      <c r="FCM78" s="57"/>
      <c r="FCN78" s="57"/>
      <c r="FCO78" s="57"/>
      <c r="FCP78" s="57"/>
      <c r="FCQ78" s="57"/>
      <c r="FCR78" s="57"/>
      <c r="FCS78" s="57"/>
      <c r="FCT78" s="57"/>
      <c r="FCU78" s="57"/>
      <c r="FCV78" s="57"/>
      <c r="FCW78" s="57"/>
      <c r="FCX78" s="57"/>
      <c r="FCY78" s="57"/>
      <c r="FCZ78" s="57"/>
      <c r="FDA78" s="57"/>
      <c r="FDB78" s="57"/>
      <c r="FDC78" s="57"/>
      <c r="FDD78" s="57"/>
      <c r="FDE78" s="57"/>
      <c r="FDF78" s="57"/>
      <c r="FDG78" s="57"/>
      <c r="FDH78" s="57"/>
      <c r="FDI78" s="57"/>
      <c r="FDJ78" s="57"/>
      <c r="FDK78" s="57"/>
      <c r="FDL78" s="57"/>
      <c r="FDM78" s="57"/>
      <c r="FDN78" s="57"/>
      <c r="FDO78" s="57"/>
      <c r="FDP78" s="57"/>
      <c r="FDQ78" s="57"/>
      <c r="FDR78" s="57"/>
      <c r="FDS78" s="57"/>
      <c r="FDT78" s="57"/>
      <c r="FDU78" s="57"/>
      <c r="FDV78" s="57"/>
      <c r="FDW78" s="57"/>
      <c r="FDX78" s="57"/>
      <c r="FDY78" s="57"/>
      <c r="FDZ78" s="57"/>
      <c r="FEA78" s="57"/>
      <c r="FEB78" s="57"/>
      <c r="FEC78" s="57"/>
      <c r="FED78" s="57"/>
      <c r="FEE78" s="57"/>
      <c r="FEF78" s="57"/>
      <c r="FEG78" s="57"/>
      <c r="FEH78" s="57"/>
      <c r="FEI78" s="57"/>
      <c r="FEJ78" s="57"/>
      <c r="FEK78" s="57"/>
      <c r="FEL78" s="57"/>
      <c r="FEM78" s="57"/>
      <c r="FEN78" s="57"/>
      <c r="FEO78" s="57"/>
      <c r="FEP78" s="57"/>
      <c r="FEQ78" s="57"/>
      <c r="FER78" s="57"/>
      <c r="FES78" s="57"/>
      <c r="FET78" s="57"/>
      <c r="FEU78" s="57"/>
      <c r="FEV78" s="57"/>
      <c r="FEW78" s="57"/>
      <c r="FEX78" s="57"/>
      <c r="FEY78" s="57"/>
      <c r="FEZ78" s="57"/>
      <c r="FFA78" s="57"/>
      <c r="FFB78" s="57"/>
      <c r="FFC78" s="57"/>
      <c r="FFD78" s="57"/>
      <c r="FFE78" s="57"/>
      <c r="FFF78" s="57"/>
      <c r="FFG78" s="57"/>
      <c r="FFH78" s="57"/>
      <c r="FFI78" s="57"/>
      <c r="FFJ78" s="57"/>
      <c r="FFK78" s="57"/>
      <c r="FFL78" s="57"/>
      <c r="FFM78" s="57"/>
      <c r="FFN78" s="57"/>
      <c r="FFO78" s="57"/>
      <c r="FFP78" s="57"/>
      <c r="FFQ78" s="57"/>
      <c r="FFR78" s="57"/>
      <c r="FFS78" s="57"/>
      <c r="FFT78" s="57"/>
      <c r="FFU78" s="57"/>
      <c r="FFV78" s="57"/>
      <c r="FFW78" s="57"/>
      <c r="FFX78" s="57"/>
      <c r="FFY78" s="57"/>
      <c r="FFZ78" s="57"/>
      <c r="FGA78" s="57"/>
      <c r="FGB78" s="57"/>
      <c r="FGC78" s="57"/>
      <c r="FGD78" s="57"/>
      <c r="FGE78" s="57"/>
      <c r="FGF78" s="57"/>
      <c r="FGG78" s="57"/>
      <c r="FGH78" s="57"/>
      <c r="FGI78" s="57"/>
      <c r="FGJ78" s="57"/>
      <c r="FGK78" s="57"/>
      <c r="FGL78" s="57"/>
      <c r="FGM78" s="57"/>
      <c r="FGN78" s="57"/>
      <c r="FGO78" s="57"/>
      <c r="FGP78" s="57"/>
      <c r="FGQ78" s="57"/>
      <c r="FGR78" s="57"/>
      <c r="FGS78" s="57"/>
      <c r="FGT78" s="57"/>
      <c r="FGU78" s="57"/>
      <c r="FGV78" s="57"/>
      <c r="FGW78" s="57"/>
      <c r="FGX78" s="57"/>
      <c r="FGY78" s="57"/>
      <c r="FGZ78" s="57"/>
      <c r="FHA78" s="57"/>
      <c r="FHB78" s="57"/>
      <c r="FHC78" s="57"/>
      <c r="FHD78" s="57"/>
      <c r="FHE78" s="57"/>
      <c r="FHF78" s="57"/>
      <c r="FHG78" s="57"/>
      <c r="FHH78" s="57"/>
      <c r="FHI78" s="57"/>
      <c r="FHJ78" s="57"/>
      <c r="FHK78" s="57"/>
      <c r="FHL78" s="57"/>
      <c r="FHM78" s="57"/>
      <c r="FHN78" s="57"/>
      <c r="FHO78" s="57"/>
      <c r="FHP78" s="57"/>
      <c r="FHQ78" s="57"/>
      <c r="FHR78" s="57"/>
      <c r="FHS78" s="57"/>
      <c r="FHT78" s="57"/>
      <c r="FHU78" s="57"/>
      <c r="FHV78" s="57"/>
      <c r="FHW78" s="57"/>
      <c r="FHX78" s="57"/>
      <c r="FHY78" s="57"/>
      <c r="FHZ78" s="57"/>
      <c r="FIA78" s="57"/>
      <c r="FIB78" s="57"/>
      <c r="FIC78" s="57"/>
      <c r="FID78" s="57"/>
      <c r="FIE78" s="57"/>
      <c r="FIF78" s="57"/>
      <c r="FIG78" s="57"/>
      <c r="FIH78" s="57"/>
      <c r="FII78" s="57"/>
      <c r="FIJ78" s="57"/>
      <c r="FIK78" s="57"/>
      <c r="FIL78" s="57"/>
      <c r="FIM78" s="57"/>
      <c r="FIN78" s="57"/>
      <c r="FIO78" s="57"/>
      <c r="FIP78" s="57"/>
      <c r="FIQ78" s="57"/>
      <c r="FIR78" s="57"/>
      <c r="FIS78" s="57"/>
      <c r="FIT78" s="57"/>
      <c r="FIU78" s="57"/>
      <c r="FIV78" s="57"/>
      <c r="FIW78" s="57"/>
      <c r="FIX78" s="57"/>
      <c r="FIY78" s="57"/>
      <c r="FIZ78" s="57"/>
      <c r="FJA78" s="57"/>
      <c r="FJB78" s="57"/>
      <c r="FJC78" s="57"/>
      <c r="FJD78" s="57"/>
      <c r="FJE78" s="57"/>
      <c r="FJF78" s="57"/>
      <c r="FJG78" s="57"/>
      <c r="FJH78" s="57"/>
      <c r="FJI78" s="57"/>
      <c r="FJJ78" s="57"/>
      <c r="FJK78" s="57"/>
      <c r="FJL78" s="57"/>
      <c r="FJM78" s="57"/>
      <c r="FJN78" s="57"/>
      <c r="FJO78" s="57"/>
      <c r="FJP78" s="57"/>
      <c r="FJQ78" s="57"/>
      <c r="FJR78" s="57"/>
      <c r="FJS78" s="57"/>
      <c r="FJT78" s="57"/>
      <c r="FJU78" s="57"/>
      <c r="FJV78" s="57"/>
      <c r="FJW78" s="57"/>
      <c r="FJX78" s="57"/>
      <c r="FJY78" s="57"/>
      <c r="FJZ78" s="57"/>
      <c r="FKA78" s="57"/>
      <c r="FKB78" s="57"/>
      <c r="FKC78" s="57"/>
      <c r="FKD78" s="57"/>
      <c r="FKE78" s="57"/>
      <c r="FKF78" s="57"/>
      <c r="FKG78" s="57"/>
      <c r="FKH78" s="57"/>
      <c r="FKI78" s="57"/>
      <c r="FKJ78" s="57"/>
      <c r="FKK78" s="57"/>
      <c r="FKL78" s="57"/>
      <c r="FKM78" s="57"/>
      <c r="FKN78" s="57"/>
      <c r="FKO78" s="57"/>
      <c r="FKP78" s="57"/>
      <c r="FKQ78" s="57"/>
      <c r="FKR78" s="57"/>
      <c r="FKS78" s="57"/>
      <c r="FKT78" s="57"/>
      <c r="FKU78" s="57"/>
      <c r="FKV78" s="57"/>
      <c r="FKW78" s="57"/>
      <c r="FKX78" s="57"/>
      <c r="FKY78" s="57"/>
      <c r="FKZ78" s="57"/>
      <c r="FLA78" s="57"/>
      <c r="FLB78" s="57"/>
      <c r="FLC78" s="57"/>
      <c r="FLD78" s="57"/>
      <c r="FLE78" s="57"/>
      <c r="FLF78" s="57"/>
      <c r="FLG78" s="57"/>
      <c r="FLH78" s="57"/>
      <c r="FLI78" s="57"/>
      <c r="FLJ78" s="57"/>
      <c r="FLK78" s="57"/>
      <c r="FLL78" s="57"/>
      <c r="FLM78" s="57"/>
      <c r="FLN78" s="57"/>
      <c r="FLO78" s="57"/>
      <c r="FLP78" s="57"/>
      <c r="FLQ78" s="57"/>
      <c r="FLR78" s="57"/>
      <c r="FLS78" s="57"/>
      <c r="FLT78" s="57"/>
      <c r="FLU78" s="57"/>
      <c r="FLV78" s="57"/>
      <c r="FLW78" s="57"/>
      <c r="FLX78" s="57"/>
      <c r="FLY78" s="57"/>
      <c r="FLZ78" s="57"/>
      <c r="FMA78" s="57"/>
      <c r="FMB78" s="57"/>
      <c r="FMC78" s="57"/>
      <c r="FMD78" s="57"/>
      <c r="FME78" s="57"/>
      <c r="FMF78" s="57"/>
      <c r="FMG78" s="57"/>
      <c r="FMH78" s="57"/>
      <c r="FMI78" s="57"/>
      <c r="FMJ78" s="57"/>
      <c r="FMK78" s="57"/>
      <c r="FML78" s="57"/>
      <c r="FMM78" s="57"/>
      <c r="FMN78" s="57"/>
      <c r="FMO78" s="57"/>
      <c r="FMP78" s="57"/>
      <c r="FMQ78" s="57"/>
      <c r="FMR78" s="57"/>
      <c r="FMS78" s="57"/>
      <c r="FMT78" s="57"/>
      <c r="FMU78" s="57"/>
      <c r="FMV78" s="57"/>
      <c r="FMW78" s="57"/>
      <c r="FMX78" s="57"/>
      <c r="FMY78" s="57"/>
      <c r="FMZ78" s="57"/>
      <c r="FNA78" s="57"/>
      <c r="FNB78" s="57"/>
      <c r="FNC78" s="57"/>
      <c r="FND78" s="57"/>
      <c r="FNE78" s="57"/>
      <c r="FNF78" s="57"/>
      <c r="FNG78" s="57"/>
      <c r="FNH78" s="57"/>
      <c r="FNI78" s="57"/>
      <c r="FNJ78" s="57"/>
      <c r="FNK78" s="57"/>
      <c r="FNL78" s="57"/>
      <c r="FNM78" s="57"/>
      <c r="FNN78" s="57"/>
      <c r="FNO78" s="57"/>
      <c r="FNP78" s="57"/>
      <c r="FNQ78" s="57"/>
      <c r="FNR78" s="57"/>
      <c r="FNS78" s="57"/>
      <c r="FNT78" s="57"/>
      <c r="FNU78" s="57"/>
      <c r="FNV78" s="57"/>
      <c r="FNW78" s="57"/>
      <c r="FNX78" s="57"/>
      <c r="FNY78" s="57"/>
      <c r="FNZ78" s="57"/>
      <c r="FOA78" s="57"/>
      <c r="FOB78" s="57"/>
      <c r="FOC78" s="57"/>
      <c r="FOD78" s="57"/>
      <c r="FOE78" s="57"/>
      <c r="FOF78" s="57"/>
      <c r="FOG78" s="57"/>
      <c r="FOH78" s="57"/>
      <c r="FOI78" s="57"/>
      <c r="FOJ78" s="57"/>
      <c r="FOK78" s="57"/>
      <c r="FOL78" s="57"/>
      <c r="FOM78" s="57"/>
      <c r="FON78" s="57"/>
      <c r="FOO78" s="57"/>
      <c r="FOP78" s="57"/>
      <c r="FOQ78" s="57"/>
      <c r="FOR78" s="57"/>
      <c r="FOS78" s="57"/>
      <c r="FOT78" s="57"/>
      <c r="FOU78" s="57"/>
      <c r="FOV78" s="57"/>
      <c r="FOW78" s="57"/>
      <c r="FOX78" s="57"/>
      <c r="FOY78" s="57"/>
      <c r="FOZ78" s="57"/>
      <c r="FPA78" s="57"/>
      <c r="FPB78" s="57"/>
      <c r="FPC78" s="57"/>
      <c r="FPD78" s="57"/>
      <c r="FPE78" s="57"/>
      <c r="FPF78" s="57"/>
      <c r="FPG78" s="57"/>
      <c r="FPH78" s="57"/>
      <c r="FPI78" s="57"/>
      <c r="FPJ78" s="57"/>
      <c r="FPK78" s="57"/>
      <c r="FPL78" s="57"/>
      <c r="FPM78" s="57"/>
      <c r="FPN78" s="57"/>
      <c r="FPO78" s="57"/>
      <c r="FPP78" s="57"/>
      <c r="FPQ78" s="57"/>
      <c r="FPR78" s="57"/>
      <c r="FPS78" s="57"/>
      <c r="FPT78" s="57"/>
      <c r="FPU78" s="57"/>
      <c r="FPV78" s="57"/>
      <c r="FPW78" s="57"/>
      <c r="FPX78" s="57"/>
      <c r="FPY78" s="57"/>
      <c r="FPZ78" s="57"/>
      <c r="FQA78" s="57"/>
      <c r="FQB78" s="57"/>
      <c r="FQC78" s="57"/>
      <c r="FQD78" s="57"/>
      <c r="FQE78" s="57"/>
      <c r="FQF78" s="57"/>
      <c r="FQG78" s="57"/>
      <c r="FQH78" s="57"/>
      <c r="FQI78" s="57"/>
      <c r="FQJ78" s="57"/>
      <c r="FQK78" s="57"/>
      <c r="FQL78" s="57"/>
      <c r="FQM78" s="57"/>
      <c r="FQN78" s="57"/>
      <c r="FQO78" s="57"/>
      <c r="FQP78" s="57"/>
      <c r="FQQ78" s="57"/>
      <c r="FQR78" s="57"/>
      <c r="FQS78" s="57"/>
      <c r="FQT78" s="57"/>
      <c r="FQU78" s="57"/>
      <c r="FQV78" s="57"/>
      <c r="FQW78" s="57"/>
      <c r="FQX78" s="57"/>
      <c r="FQY78" s="57"/>
      <c r="FQZ78" s="57"/>
      <c r="FRA78" s="57"/>
      <c r="FRB78" s="57"/>
      <c r="FRC78" s="57"/>
      <c r="FRD78" s="57"/>
      <c r="FRE78" s="57"/>
      <c r="FRF78" s="57"/>
      <c r="FRG78" s="57"/>
      <c r="FRH78" s="57"/>
      <c r="FRI78" s="57"/>
      <c r="FRJ78" s="57"/>
      <c r="FRK78" s="57"/>
      <c r="FRL78" s="57"/>
      <c r="FRM78" s="57"/>
      <c r="FRN78" s="57"/>
      <c r="FRO78" s="57"/>
      <c r="FRP78" s="57"/>
      <c r="FRQ78" s="57"/>
      <c r="FRR78" s="57"/>
      <c r="FRS78" s="57"/>
      <c r="FRT78" s="57"/>
      <c r="FRU78" s="57"/>
      <c r="FRV78" s="57"/>
      <c r="FRW78" s="57"/>
      <c r="FRX78" s="57"/>
      <c r="FRY78" s="57"/>
      <c r="FRZ78" s="57"/>
      <c r="FSA78" s="57"/>
      <c r="FSB78" s="57"/>
      <c r="FSC78" s="57"/>
      <c r="FSD78" s="57"/>
      <c r="FSE78" s="57"/>
      <c r="FSF78" s="57"/>
      <c r="FSG78" s="57"/>
      <c r="FSH78" s="57"/>
      <c r="FSI78" s="57"/>
      <c r="FSJ78" s="57"/>
      <c r="FSK78" s="57"/>
      <c r="FSL78" s="57"/>
      <c r="FSM78" s="57"/>
      <c r="FSN78" s="57"/>
      <c r="FSO78" s="57"/>
      <c r="FSP78" s="57"/>
      <c r="FSQ78" s="57"/>
      <c r="FSR78" s="57"/>
      <c r="FSS78" s="57"/>
      <c r="FST78" s="57"/>
      <c r="FSU78" s="57"/>
      <c r="FSV78" s="57"/>
      <c r="FSW78" s="57"/>
      <c r="FSX78" s="57"/>
      <c r="FSY78" s="57"/>
      <c r="FSZ78" s="57"/>
      <c r="FTA78" s="57"/>
      <c r="FTB78" s="57"/>
      <c r="FTC78" s="57"/>
      <c r="FTD78" s="57"/>
      <c r="FTE78" s="57"/>
      <c r="FTF78" s="57"/>
      <c r="FTG78" s="57"/>
      <c r="FTH78" s="57"/>
      <c r="FTI78" s="57"/>
      <c r="FTJ78" s="57"/>
      <c r="FTK78" s="57"/>
      <c r="FTL78" s="57"/>
      <c r="FTM78" s="57"/>
      <c r="FTN78" s="57"/>
      <c r="FTO78" s="57"/>
      <c r="FTP78" s="57"/>
      <c r="FTQ78" s="57"/>
      <c r="FTR78" s="57"/>
      <c r="FTS78" s="57"/>
      <c r="FTT78" s="57"/>
      <c r="FTU78" s="57"/>
      <c r="FTV78" s="57"/>
      <c r="FTW78" s="57"/>
      <c r="FTX78" s="57"/>
      <c r="FTY78" s="57"/>
      <c r="FTZ78" s="57"/>
      <c r="FUA78" s="57"/>
      <c r="FUB78" s="57"/>
      <c r="FUC78" s="57"/>
      <c r="FUD78" s="57"/>
      <c r="FUE78" s="57"/>
      <c r="FUF78" s="57"/>
      <c r="FUG78" s="57"/>
      <c r="FUH78" s="57"/>
      <c r="FUI78" s="57"/>
      <c r="FUJ78" s="57"/>
      <c r="FUK78" s="57"/>
      <c r="FUL78" s="57"/>
      <c r="FUM78" s="57"/>
      <c r="FUN78" s="57"/>
      <c r="FUO78" s="57"/>
      <c r="FUP78" s="57"/>
      <c r="FUQ78" s="57"/>
      <c r="FUR78" s="57"/>
      <c r="FUS78" s="57"/>
      <c r="FUT78" s="57"/>
      <c r="FUU78" s="57"/>
      <c r="FUV78" s="57"/>
      <c r="FUW78" s="57"/>
      <c r="FUX78" s="57"/>
      <c r="FUY78" s="57"/>
      <c r="FUZ78" s="57"/>
      <c r="FVA78" s="57"/>
      <c r="FVB78" s="57"/>
      <c r="FVC78" s="57"/>
      <c r="FVD78" s="57"/>
      <c r="FVE78" s="57"/>
      <c r="FVF78" s="57"/>
      <c r="FVG78" s="57"/>
      <c r="FVH78" s="57"/>
      <c r="FVI78" s="57"/>
      <c r="FVJ78" s="57"/>
      <c r="FVK78" s="57"/>
      <c r="FVL78" s="57"/>
      <c r="FVM78" s="57"/>
      <c r="FVN78" s="57"/>
      <c r="FVO78" s="57"/>
      <c r="FVP78" s="57"/>
      <c r="FVQ78" s="57"/>
      <c r="FVR78" s="57"/>
      <c r="FVS78" s="57"/>
      <c r="FVT78" s="57"/>
      <c r="FVU78" s="57"/>
      <c r="FVV78" s="57"/>
      <c r="FVW78" s="57"/>
      <c r="FVX78" s="57"/>
      <c r="FVY78" s="57"/>
      <c r="FVZ78" s="57"/>
      <c r="FWA78" s="57"/>
      <c r="FWB78" s="57"/>
      <c r="FWC78" s="57"/>
      <c r="FWD78" s="57"/>
      <c r="FWE78" s="57"/>
      <c r="FWF78" s="57"/>
      <c r="FWG78" s="57"/>
      <c r="FWH78" s="57"/>
      <c r="FWI78" s="57"/>
      <c r="FWJ78" s="57"/>
      <c r="FWK78" s="57"/>
      <c r="FWL78" s="57"/>
      <c r="FWM78" s="57"/>
      <c r="FWN78" s="57"/>
      <c r="FWO78" s="57"/>
      <c r="FWP78" s="57"/>
      <c r="FWQ78" s="57"/>
      <c r="FWR78" s="57"/>
      <c r="FWS78" s="57"/>
      <c r="FWT78" s="57"/>
      <c r="FWU78" s="57"/>
      <c r="FWV78" s="57"/>
      <c r="FWW78" s="57"/>
      <c r="FWX78" s="57"/>
      <c r="FWY78" s="57"/>
      <c r="FWZ78" s="57"/>
      <c r="FXA78" s="57"/>
      <c r="FXB78" s="57"/>
      <c r="FXC78" s="57"/>
      <c r="FXD78" s="57"/>
      <c r="FXE78" s="57"/>
      <c r="FXF78" s="57"/>
      <c r="FXG78" s="57"/>
      <c r="FXH78" s="57"/>
      <c r="FXI78" s="57"/>
      <c r="FXJ78" s="57"/>
      <c r="FXK78" s="57"/>
      <c r="FXL78" s="57"/>
      <c r="FXM78" s="57"/>
      <c r="FXN78" s="57"/>
      <c r="FXO78" s="57"/>
      <c r="FXP78" s="57"/>
      <c r="FXQ78" s="57"/>
      <c r="FXR78" s="57"/>
      <c r="FXS78" s="57"/>
      <c r="FXT78" s="57"/>
      <c r="FXU78" s="57"/>
      <c r="FXV78" s="57"/>
      <c r="FXW78" s="57"/>
      <c r="FXX78" s="57"/>
      <c r="FXY78" s="57"/>
      <c r="FXZ78" s="57"/>
      <c r="FYA78" s="57"/>
      <c r="FYB78" s="57"/>
      <c r="FYC78" s="57"/>
      <c r="FYD78" s="57"/>
      <c r="FYE78" s="57"/>
      <c r="FYF78" s="57"/>
      <c r="FYG78" s="57"/>
      <c r="FYH78" s="57"/>
      <c r="FYI78" s="57"/>
      <c r="FYJ78" s="57"/>
      <c r="FYK78" s="57"/>
      <c r="FYL78" s="57"/>
      <c r="FYM78" s="57"/>
      <c r="FYN78" s="57"/>
      <c r="FYO78" s="57"/>
      <c r="FYP78" s="57"/>
      <c r="FYQ78" s="57"/>
      <c r="FYR78" s="57"/>
      <c r="FYS78" s="57"/>
      <c r="FYT78" s="57"/>
      <c r="FYU78" s="57"/>
      <c r="FYV78" s="57"/>
      <c r="FYW78" s="57"/>
      <c r="FYX78" s="57"/>
      <c r="FYY78" s="57"/>
      <c r="FYZ78" s="57"/>
      <c r="FZA78" s="57"/>
      <c r="FZB78" s="57"/>
      <c r="FZC78" s="57"/>
      <c r="FZD78" s="57"/>
      <c r="FZE78" s="57"/>
      <c r="FZF78" s="57"/>
      <c r="FZG78" s="57"/>
      <c r="FZH78" s="57"/>
      <c r="FZI78" s="57"/>
      <c r="FZJ78" s="57"/>
      <c r="FZK78" s="57"/>
      <c r="FZL78" s="57"/>
      <c r="FZM78" s="57"/>
      <c r="FZN78" s="57"/>
      <c r="FZO78" s="57"/>
      <c r="FZP78" s="57"/>
      <c r="FZQ78" s="57"/>
      <c r="FZR78" s="57"/>
      <c r="FZS78" s="57"/>
      <c r="FZT78" s="57"/>
      <c r="FZU78" s="57"/>
      <c r="FZV78" s="57"/>
      <c r="FZW78" s="57"/>
      <c r="FZX78" s="57"/>
      <c r="FZY78" s="57"/>
      <c r="FZZ78" s="57"/>
      <c r="GAA78" s="57"/>
      <c r="GAB78" s="57"/>
      <c r="GAC78" s="57"/>
      <c r="GAD78" s="57"/>
      <c r="GAE78" s="57"/>
      <c r="GAF78" s="57"/>
      <c r="GAG78" s="57"/>
      <c r="GAH78" s="57"/>
      <c r="GAI78" s="57"/>
      <c r="GAJ78" s="57"/>
      <c r="GAK78" s="57"/>
      <c r="GAL78" s="57"/>
      <c r="GAM78" s="57"/>
      <c r="GAN78" s="57"/>
      <c r="GAO78" s="57"/>
      <c r="GAP78" s="57"/>
      <c r="GAQ78" s="57"/>
      <c r="GAR78" s="57"/>
      <c r="GAS78" s="57"/>
      <c r="GAT78" s="57"/>
      <c r="GAU78" s="57"/>
      <c r="GAV78" s="57"/>
      <c r="GAW78" s="57"/>
      <c r="GAX78" s="57"/>
      <c r="GAY78" s="57"/>
      <c r="GAZ78" s="57"/>
      <c r="GBA78" s="57"/>
      <c r="GBB78" s="57"/>
      <c r="GBC78" s="57"/>
      <c r="GBD78" s="57"/>
      <c r="GBE78" s="57"/>
      <c r="GBF78" s="57"/>
      <c r="GBG78" s="57"/>
      <c r="GBH78" s="57"/>
      <c r="GBI78" s="57"/>
      <c r="GBJ78" s="57"/>
      <c r="GBK78" s="57"/>
      <c r="GBL78" s="57"/>
      <c r="GBM78" s="57"/>
      <c r="GBN78" s="57"/>
      <c r="GBO78" s="57"/>
      <c r="GBP78" s="57"/>
      <c r="GBQ78" s="57"/>
      <c r="GBR78" s="57"/>
      <c r="GBS78" s="57"/>
      <c r="GBT78" s="57"/>
      <c r="GBU78" s="57"/>
      <c r="GBV78" s="57"/>
      <c r="GBW78" s="57"/>
      <c r="GBX78" s="57"/>
      <c r="GBY78" s="57"/>
      <c r="GBZ78" s="57"/>
      <c r="GCA78" s="57"/>
      <c r="GCB78" s="57"/>
      <c r="GCC78" s="57"/>
      <c r="GCD78" s="57"/>
      <c r="GCE78" s="57"/>
      <c r="GCF78" s="57"/>
      <c r="GCG78" s="57"/>
      <c r="GCH78" s="57"/>
      <c r="GCI78" s="57"/>
      <c r="GCJ78" s="57"/>
      <c r="GCK78" s="57"/>
      <c r="GCL78" s="57"/>
      <c r="GCM78" s="57"/>
      <c r="GCN78" s="57"/>
      <c r="GCO78" s="57"/>
      <c r="GCP78" s="57"/>
      <c r="GCQ78" s="57"/>
      <c r="GCR78" s="57"/>
      <c r="GCS78" s="57"/>
      <c r="GCT78" s="57"/>
      <c r="GCU78" s="57"/>
      <c r="GCV78" s="57"/>
      <c r="GCW78" s="57"/>
      <c r="GCX78" s="57"/>
      <c r="GCY78" s="57"/>
      <c r="GCZ78" s="57"/>
      <c r="GDA78" s="57"/>
      <c r="GDB78" s="57"/>
      <c r="GDC78" s="57"/>
      <c r="GDD78" s="57"/>
      <c r="GDE78" s="57"/>
      <c r="GDF78" s="57"/>
      <c r="GDG78" s="57"/>
      <c r="GDH78" s="57"/>
      <c r="GDI78" s="57"/>
      <c r="GDJ78" s="57"/>
      <c r="GDK78" s="57"/>
      <c r="GDL78" s="57"/>
      <c r="GDM78" s="57"/>
      <c r="GDN78" s="57"/>
      <c r="GDO78" s="57"/>
      <c r="GDP78" s="57"/>
      <c r="GDQ78" s="57"/>
      <c r="GDR78" s="57"/>
      <c r="GDS78" s="57"/>
      <c r="GDT78" s="57"/>
      <c r="GDU78" s="57"/>
      <c r="GDV78" s="57"/>
      <c r="GDW78" s="57"/>
      <c r="GDX78" s="57"/>
      <c r="GDY78" s="57"/>
      <c r="GDZ78" s="57"/>
      <c r="GEA78" s="57"/>
      <c r="GEB78" s="57"/>
      <c r="GEC78" s="57"/>
      <c r="GED78" s="57"/>
      <c r="GEE78" s="57"/>
      <c r="GEF78" s="57"/>
      <c r="GEG78" s="57"/>
      <c r="GEH78" s="57"/>
      <c r="GEI78" s="57"/>
      <c r="GEJ78" s="57"/>
      <c r="GEK78" s="57"/>
      <c r="GEL78" s="57"/>
      <c r="GEM78" s="57"/>
      <c r="GEN78" s="57"/>
      <c r="GEO78" s="57"/>
      <c r="GEP78" s="57"/>
      <c r="GEQ78" s="57"/>
      <c r="GER78" s="57"/>
      <c r="GES78" s="57"/>
      <c r="GET78" s="57"/>
      <c r="GEU78" s="57"/>
      <c r="GEV78" s="57"/>
      <c r="GEW78" s="57"/>
      <c r="GEX78" s="57"/>
      <c r="GEY78" s="57"/>
      <c r="GEZ78" s="57"/>
      <c r="GFA78" s="57"/>
      <c r="GFB78" s="57"/>
      <c r="GFC78" s="57"/>
      <c r="GFD78" s="57"/>
      <c r="GFE78" s="57"/>
      <c r="GFF78" s="57"/>
      <c r="GFG78" s="57"/>
      <c r="GFH78" s="57"/>
      <c r="GFI78" s="57"/>
      <c r="GFJ78" s="57"/>
      <c r="GFK78" s="57"/>
      <c r="GFL78" s="57"/>
      <c r="GFM78" s="57"/>
      <c r="GFN78" s="57"/>
      <c r="GFO78" s="57"/>
      <c r="GFP78" s="57"/>
      <c r="GFQ78" s="57"/>
      <c r="GFR78" s="57"/>
      <c r="GFS78" s="57"/>
      <c r="GFT78" s="57"/>
      <c r="GFU78" s="57"/>
      <c r="GFV78" s="57"/>
      <c r="GFW78" s="57"/>
      <c r="GFX78" s="57"/>
      <c r="GFY78" s="57"/>
      <c r="GFZ78" s="57"/>
      <c r="GGA78" s="57"/>
      <c r="GGB78" s="57"/>
      <c r="GGC78" s="57"/>
      <c r="GGD78" s="57"/>
      <c r="GGE78" s="57"/>
      <c r="GGF78" s="57"/>
      <c r="GGG78" s="57"/>
      <c r="GGH78" s="57"/>
      <c r="GGI78" s="57"/>
      <c r="GGJ78" s="57"/>
      <c r="GGK78" s="57"/>
      <c r="GGL78" s="57"/>
      <c r="GGM78" s="57"/>
      <c r="GGN78" s="57"/>
      <c r="GGO78" s="57"/>
      <c r="GGP78" s="57"/>
      <c r="GGQ78" s="57"/>
      <c r="GGR78" s="57"/>
      <c r="GGS78" s="57"/>
      <c r="GGT78" s="57"/>
      <c r="GGU78" s="57"/>
      <c r="GGV78" s="57"/>
      <c r="GGW78" s="57"/>
      <c r="GGX78" s="57"/>
      <c r="GGY78" s="57"/>
      <c r="GGZ78" s="57"/>
      <c r="GHA78" s="57"/>
      <c r="GHB78" s="57"/>
      <c r="GHC78" s="57"/>
      <c r="GHD78" s="57"/>
      <c r="GHE78" s="57"/>
      <c r="GHF78" s="57"/>
      <c r="GHG78" s="57"/>
      <c r="GHH78" s="57"/>
      <c r="GHI78" s="57"/>
      <c r="GHJ78" s="57"/>
      <c r="GHK78" s="57"/>
      <c r="GHL78" s="57"/>
      <c r="GHM78" s="57"/>
      <c r="GHN78" s="57"/>
      <c r="GHO78" s="57"/>
      <c r="GHP78" s="57"/>
      <c r="GHQ78" s="57"/>
      <c r="GHR78" s="57"/>
      <c r="GHS78" s="57"/>
      <c r="GHT78" s="57"/>
      <c r="GHU78" s="57"/>
      <c r="GHV78" s="57"/>
      <c r="GHW78" s="57"/>
      <c r="GHX78" s="57"/>
      <c r="GHY78" s="57"/>
      <c r="GHZ78" s="57"/>
      <c r="GIA78" s="57"/>
      <c r="GIB78" s="57"/>
      <c r="GIC78" s="57"/>
      <c r="GID78" s="57"/>
      <c r="GIE78" s="57"/>
      <c r="GIF78" s="57"/>
      <c r="GIG78" s="57"/>
      <c r="GIH78" s="57"/>
      <c r="GII78" s="57"/>
      <c r="GIJ78" s="57"/>
      <c r="GIK78" s="57"/>
      <c r="GIL78" s="57"/>
      <c r="GIM78" s="57"/>
      <c r="GIN78" s="57"/>
      <c r="GIO78" s="57"/>
      <c r="GIP78" s="57"/>
      <c r="GIQ78" s="57"/>
      <c r="GIR78" s="57"/>
      <c r="GIS78" s="57"/>
      <c r="GIT78" s="57"/>
      <c r="GIU78" s="57"/>
      <c r="GIV78" s="57"/>
      <c r="GIW78" s="57"/>
      <c r="GIX78" s="57"/>
      <c r="GIY78" s="57"/>
      <c r="GIZ78" s="57"/>
      <c r="GJA78" s="57"/>
      <c r="GJB78" s="57"/>
      <c r="GJC78" s="57"/>
      <c r="GJD78" s="57"/>
      <c r="GJE78" s="57"/>
      <c r="GJF78" s="57"/>
      <c r="GJG78" s="57"/>
      <c r="GJH78" s="57"/>
      <c r="GJI78" s="57"/>
      <c r="GJJ78" s="57"/>
      <c r="GJK78" s="57"/>
      <c r="GJL78" s="57"/>
      <c r="GJM78" s="57"/>
      <c r="GJN78" s="57"/>
      <c r="GJO78" s="57"/>
      <c r="GJP78" s="57"/>
      <c r="GJQ78" s="57"/>
      <c r="GJR78" s="57"/>
      <c r="GJS78" s="57"/>
      <c r="GJT78" s="57"/>
      <c r="GJU78" s="57"/>
      <c r="GJV78" s="57"/>
      <c r="GJW78" s="57"/>
      <c r="GJX78" s="57"/>
      <c r="GJY78" s="57"/>
      <c r="GJZ78" s="57"/>
      <c r="GKA78" s="57"/>
      <c r="GKB78" s="57"/>
      <c r="GKC78" s="57"/>
      <c r="GKD78" s="57"/>
      <c r="GKE78" s="57"/>
      <c r="GKF78" s="57"/>
      <c r="GKG78" s="57"/>
      <c r="GKH78" s="57"/>
      <c r="GKI78" s="57"/>
      <c r="GKJ78" s="57"/>
      <c r="GKK78" s="57"/>
      <c r="GKL78" s="57"/>
      <c r="GKM78" s="57"/>
      <c r="GKN78" s="57"/>
      <c r="GKO78" s="57"/>
      <c r="GKP78" s="57"/>
      <c r="GKQ78" s="57"/>
      <c r="GKR78" s="57"/>
      <c r="GKS78" s="57"/>
      <c r="GKT78" s="57"/>
      <c r="GKU78" s="57"/>
      <c r="GKV78" s="57"/>
      <c r="GKW78" s="57"/>
      <c r="GKX78" s="57"/>
      <c r="GKY78" s="57"/>
      <c r="GKZ78" s="57"/>
      <c r="GLA78" s="57"/>
      <c r="GLB78" s="57"/>
      <c r="GLC78" s="57"/>
      <c r="GLD78" s="57"/>
      <c r="GLE78" s="57"/>
      <c r="GLF78" s="57"/>
      <c r="GLG78" s="57"/>
      <c r="GLH78" s="57"/>
      <c r="GLI78" s="57"/>
      <c r="GLJ78" s="57"/>
      <c r="GLK78" s="57"/>
      <c r="GLL78" s="57"/>
      <c r="GLM78" s="57"/>
      <c r="GLN78" s="57"/>
      <c r="GLO78" s="57"/>
      <c r="GLP78" s="57"/>
      <c r="GLQ78" s="57"/>
      <c r="GLR78" s="57"/>
      <c r="GLS78" s="57"/>
      <c r="GLT78" s="57"/>
      <c r="GLU78" s="57"/>
      <c r="GLV78" s="57"/>
      <c r="GLW78" s="57"/>
      <c r="GLX78" s="57"/>
      <c r="GLY78" s="57"/>
      <c r="GLZ78" s="57"/>
      <c r="GMA78" s="57"/>
      <c r="GMB78" s="57"/>
      <c r="GMC78" s="57"/>
      <c r="GMD78" s="57"/>
      <c r="GME78" s="57"/>
      <c r="GMF78" s="57"/>
      <c r="GMG78" s="57"/>
      <c r="GMH78" s="57"/>
      <c r="GMI78" s="57"/>
      <c r="GMJ78" s="57"/>
      <c r="GMK78" s="57"/>
      <c r="GML78" s="57"/>
      <c r="GMM78" s="57"/>
      <c r="GMN78" s="57"/>
      <c r="GMO78" s="57"/>
      <c r="GMP78" s="57"/>
      <c r="GMQ78" s="57"/>
      <c r="GMR78" s="57"/>
      <c r="GMS78" s="57"/>
      <c r="GMT78" s="57"/>
      <c r="GMU78" s="57"/>
      <c r="GMV78" s="57"/>
      <c r="GMW78" s="57"/>
      <c r="GMX78" s="57"/>
      <c r="GMY78" s="57"/>
      <c r="GMZ78" s="57"/>
      <c r="GNA78" s="57"/>
      <c r="GNB78" s="57"/>
      <c r="GNC78" s="57"/>
      <c r="GND78" s="57"/>
      <c r="GNE78" s="57"/>
      <c r="GNF78" s="57"/>
      <c r="GNG78" s="57"/>
      <c r="GNH78" s="57"/>
      <c r="GNI78" s="57"/>
      <c r="GNJ78" s="57"/>
      <c r="GNK78" s="57"/>
      <c r="GNL78" s="57"/>
      <c r="GNM78" s="57"/>
      <c r="GNN78" s="57"/>
      <c r="GNO78" s="57"/>
      <c r="GNP78" s="57"/>
      <c r="GNQ78" s="57"/>
      <c r="GNR78" s="57"/>
      <c r="GNS78" s="57"/>
      <c r="GNT78" s="57"/>
      <c r="GNU78" s="57"/>
      <c r="GNV78" s="57"/>
      <c r="GNW78" s="57"/>
      <c r="GNX78" s="57"/>
      <c r="GNY78" s="57"/>
      <c r="GNZ78" s="57"/>
      <c r="GOA78" s="57"/>
      <c r="GOB78" s="57"/>
      <c r="GOC78" s="57"/>
      <c r="GOD78" s="57"/>
      <c r="GOE78" s="57"/>
      <c r="GOF78" s="57"/>
      <c r="GOG78" s="57"/>
      <c r="GOH78" s="57"/>
      <c r="GOI78" s="57"/>
      <c r="GOJ78" s="57"/>
      <c r="GOK78" s="57"/>
      <c r="GOL78" s="57"/>
      <c r="GOM78" s="57"/>
      <c r="GON78" s="57"/>
      <c r="GOO78" s="57"/>
      <c r="GOP78" s="57"/>
      <c r="GOQ78" s="57"/>
      <c r="GOR78" s="57"/>
      <c r="GOS78" s="57"/>
      <c r="GOT78" s="57"/>
      <c r="GOU78" s="57"/>
      <c r="GOV78" s="57"/>
      <c r="GOW78" s="57"/>
      <c r="GOX78" s="57"/>
      <c r="GOY78" s="57"/>
      <c r="GOZ78" s="57"/>
      <c r="GPA78" s="57"/>
      <c r="GPB78" s="57"/>
      <c r="GPC78" s="57"/>
      <c r="GPD78" s="57"/>
      <c r="GPE78" s="57"/>
      <c r="GPF78" s="57"/>
      <c r="GPG78" s="57"/>
      <c r="GPH78" s="57"/>
      <c r="GPI78" s="57"/>
      <c r="GPJ78" s="57"/>
      <c r="GPK78" s="57"/>
      <c r="GPL78" s="57"/>
      <c r="GPM78" s="57"/>
      <c r="GPN78" s="57"/>
      <c r="GPO78" s="57"/>
      <c r="GPP78" s="57"/>
      <c r="GPQ78" s="57"/>
      <c r="GPR78" s="57"/>
      <c r="GPS78" s="57"/>
      <c r="GPT78" s="57"/>
      <c r="GPU78" s="57"/>
      <c r="GPV78" s="57"/>
      <c r="GPW78" s="57"/>
      <c r="GPX78" s="57"/>
      <c r="GPY78" s="57"/>
      <c r="GPZ78" s="57"/>
      <c r="GQA78" s="57"/>
      <c r="GQB78" s="57"/>
      <c r="GQC78" s="57"/>
      <c r="GQD78" s="57"/>
      <c r="GQE78" s="57"/>
      <c r="GQF78" s="57"/>
      <c r="GQG78" s="57"/>
      <c r="GQH78" s="57"/>
      <c r="GQI78" s="57"/>
      <c r="GQJ78" s="57"/>
      <c r="GQK78" s="57"/>
      <c r="GQL78" s="57"/>
      <c r="GQM78" s="57"/>
      <c r="GQN78" s="57"/>
      <c r="GQO78" s="57"/>
      <c r="GQP78" s="57"/>
      <c r="GQQ78" s="57"/>
      <c r="GQR78" s="57"/>
      <c r="GQS78" s="57"/>
      <c r="GQT78" s="57"/>
      <c r="GQU78" s="57"/>
      <c r="GQV78" s="57"/>
      <c r="GQW78" s="57"/>
      <c r="GQX78" s="57"/>
      <c r="GQY78" s="57"/>
      <c r="GQZ78" s="57"/>
      <c r="GRA78" s="57"/>
      <c r="GRB78" s="57"/>
      <c r="GRC78" s="57"/>
      <c r="GRD78" s="57"/>
      <c r="GRE78" s="57"/>
      <c r="GRF78" s="57"/>
      <c r="GRG78" s="57"/>
      <c r="GRH78" s="57"/>
      <c r="GRI78" s="57"/>
      <c r="GRJ78" s="57"/>
      <c r="GRK78" s="57"/>
      <c r="GRL78" s="57"/>
      <c r="GRM78" s="57"/>
      <c r="GRN78" s="57"/>
      <c r="GRO78" s="57"/>
      <c r="GRP78" s="57"/>
      <c r="GRQ78" s="57"/>
      <c r="GRR78" s="57"/>
      <c r="GRS78" s="57"/>
      <c r="GRT78" s="57"/>
      <c r="GRU78" s="57"/>
      <c r="GRV78" s="57"/>
      <c r="GRW78" s="57"/>
      <c r="GRX78" s="57"/>
      <c r="GRY78" s="57"/>
      <c r="GRZ78" s="57"/>
      <c r="GSA78" s="57"/>
      <c r="GSB78" s="57"/>
      <c r="GSC78" s="57"/>
      <c r="GSD78" s="57"/>
      <c r="GSE78" s="57"/>
      <c r="GSF78" s="57"/>
      <c r="GSG78" s="57"/>
      <c r="GSH78" s="57"/>
      <c r="GSI78" s="57"/>
      <c r="GSJ78" s="57"/>
      <c r="GSK78" s="57"/>
      <c r="GSL78" s="57"/>
      <c r="GSM78" s="57"/>
      <c r="GSN78" s="57"/>
      <c r="GSO78" s="57"/>
      <c r="GSP78" s="57"/>
      <c r="GSQ78" s="57"/>
      <c r="GSR78" s="57"/>
      <c r="GSS78" s="57"/>
      <c r="GST78" s="57"/>
      <c r="GSU78" s="57"/>
      <c r="GSV78" s="57"/>
      <c r="GSW78" s="57"/>
      <c r="GSX78" s="57"/>
      <c r="GSY78" s="57"/>
      <c r="GSZ78" s="57"/>
      <c r="GTA78" s="57"/>
      <c r="GTB78" s="57"/>
      <c r="GTC78" s="57"/>
      <c r="GTD78" s="57"/>
      <c r="GTE78" s="57"/>
      <c r="GTF78" s="57"/>
      <c r="GTG78" s="57"/>
      <c r="GTH78" s="57"/>
      <c r="GTI78" s="57"/>
      <c r="GTJ78" s="57"/>
      <c r="GTK78" s="57"/>
      <c r="GTL78" s="57"/>
      <c r="GTM78" s="57"/>
      <c r="GTN78" s="57"/>
      <c r="GTO78" s="57"/>
      <c r="GTP78" s="57"/>
      <c r="GTQ78" s="57"/>
      <c r="GTR78" s="57"/>
      <c r="GTS78" s="57"/>
      <c r="GTT78" s="57"/>
      <c r="GTU78" s="57"/>
      <c r="GTV78" s="57"/>
      <c r="GTW78" s="57"/>
      <c r="GTX78" s="57"/>
      <c r="GTY78" s="57"/>
      <c r="GTZ78" s="57"/>
      <c r="GUA78" s="57"/>
      <c r="GUB78" s="57"/>
      <c r="GUC78" s="57"/>
      <c r="GUD78" s="57"/>
      <c r="GUE78" s="57"/>
      <c r="GUF78" s="57"/>
      <c r="GUG78" s="57"/>
      <c r="GUH78" s="57"/>
      <c r="GUI78" s="57"/>
      <c r="GUJ78" s="57"/>
      <c r="GUK78" s="57"/>
      <c r="GUL78" s="57"/>
      <c r="GUM78" s="57"/>
      <c r="GUN78" s="57"/>
      <c r="GUO78" s="57"/>
      <c r="GUP78" s="57"/>
      <c r="GUQ78" s="57"/>
      <c r="GUR78" s="57"/>
      <c r="GUS78" s="57"/>
      <c r="GUT78" s="57"/>
      <c r="GUU78" s="57"/>
      <c r="GUV78" s="57"/>
      <c r="GUW78" s="57"/>
      <c r="GUX78" s="57"/>
      <c r="GUY78" s="57"/>
      <c r="GUZ78" s="57"/>
      <c r="GVA78" s="57"/>
      <c r="GVB78" s="57"/>
      <c r="GVC78" s="57"/>
      <c r="GVD78" s="57"/>
      <c r="GVE78" s="57"/>
      <c r="GVF78" s="57"/>
      <c r="GVG78" s="57"/>
      <c r="GVH78" s="57"/>
      <c r="GVI78" s="57"/>
      <c r="GVJ78" s="57"/>
      <c r="GVK78" s="57"/>
      <c r="GVL78" s="57"/>
      <c r="GVM78" s="57"/>
      <c r="GVN78" s="57"/>
      <c r="GVO78" s="57"/>
      <c r="GVP78" s="57"/>
      <c r="GVQ78" s="57"/>
      <c r="GVR78" s="57"/>
      <c r="GVS78" s="57"/>
      <c r="GVT78" s="57"/>
      <c r="GVU78" s="57"/>
      <c r="GVV78" s="57"/>
      <c r="GVW78" s="57"/>
      <c r="GVX78" s="57"/>
      <c r="GVY78" s="57"/>
      <c r="GVZ78" s="57"/>
      <c r="GWA78" s="57"/>
      <c r="GWB78" s="57"/>
      <c r="GWC78" s="57"/>
      <c r="GWD78" s="57"/>
      <c r="GWE78" s="57"/>
      <c r="GWF78" s="57"/>
      <c r="GWG78" s="57"/>
      <c r="GWH78" s="57"/>
      <c r="GWI78" s="57"/>
      <c r="GWJ78" s="57"/>
      <c r="GWK78" s="57"/>
      <c r="GWL78" s="57"/>
      <c r="GWM78" s="57"/>
      <c r="GWN78" s="57"/>
      <c r="GWO78" s="57"/>
      <c r="GWP78" s="57"/>
      <c r="GWQ78" s="57"/>
      <c r="GWR78" s="57"/>
      <c r="GWS78" s="57"/>
      <c r="GWT78" s="57"/>
      <c r="GWU78" s="57"/>
      <c r="GWV78" s="57"/>
      <c r="GWW78" s="57"/>
      <c r="GWX78" s="57"/>
      <c r="GWY78" s="57"/>
      <c r="GWZ78" s="57"/>
      <c r="GXA78" s="57"/>
      <c r="GXB78" s="57"/>
      <c r="GXC78" s="57"/>
      <c r="GXD78" s="57"/>
      <c r="GXE78" s="57"/>
      <c r="GXF78" s="57"/>
      <c r="GXG78" s="57"/>
      <c r="GXH78" s="57"/>
      <c r="GXI78" s="57"/>
      <c r="GXJ78" s="57"/>
      <c r="GXK78" s="57"/>
      <c r="GXL78" s="57"/>
      <c r="GXM78" s="57"/>
      <c r="GXN78" s="57"/>
      <c r="GXO78" s="57"/>
      <c r="GXP78" s="57"/>
      <c r="GXQ78" s="57"/>
      <c r="GXR78" s="57"/>
      <c r="GXS78" s="57"/>
      <c r="GXT78" s="57"/>
      <c r="GXU78" s="57"/>
      <c r="GXV78" s="57"/>
      <c r="GXW78" s="57"/>
      <c r="GXX78" s="57"/>
      <c r="GXY78" s="57"/>
      <c r="GXZ78" s="57"/>
      <c r="GYA78" s="57"/>
      <c r="GYB78" s="57"/>
      <c r="GYC78" s="57"/>
      <c r="GYD78" s="57"/>
      <c r="GYE78" s="57"/>
      <c r="GYF78" s="57"/>
      <c r="GYG78" s="57"/>
      <c r="GYH78" s="57"/>
      <c r="GYI78" s="57"/>
      <c r="GYJ78" s="57"/>
      <c r="GYK78" s="57"/>
      <c r="GYL78" s="57"/>
      <c r="GYM78" s="57"/>
      <c r="GYN78" s="57"/>
      <c r="GYO78" s="57"/>
      <c r="GYP78" s="57"/>
      <c r="GYQ78" s="57"/>
      <c r="GYR78" s="57"/>
      <c r="GYS78" s="57"/>
      <c r="GYT78" s="57"/>
      <c r="GYU78" s="57"/>
      <c r="GYV78" s="57"/>
      <c r="GYW78" s="57"/>
      <c r="GYX78" s="57"/>
      <c r="GYY78" s="57"/>
      <c r="GYZ78" s="57"/>
      <c r="GZA78" s="57"/>
      <c r="GZB78" s="57"/>
      <c r="GZC78" s="57"/>
      <c r="GZD78" s="57"/>
      <c r="GZE78" s="57"/>
      <c r="GZF78" s="57"/>
      <c r="GZG78" s="57"/>
      <c r="GZH78" s="57"/>
      <c r="GZI78" s="57"/>
      <c r="GZJ78" s="57"/>
      <c r="GZK78" s="57"/>
      <c r="GZL78" s="57"/>
      <c r="GZM78" s="57"/>
      <c r="GZN78" s="57"/>
      <c r="GZO78" s="57"/>
      <c r="GZP78" s="57"/>
      <c r="GZQ78" s="57"/>
      <c r="GZR78" s="57"/>
      <c r="GZS78" s="57"/>
      <c r="GZT78" s="57"/>
      <c r="GZU78" s="57"/>
      <c r="GZV78" s="57"/>
      <c r="GZW78" s="57"/>
      <c r="GZX78" s="57"/>
      <c r="GZY78" s="57"/>
      <c r="GZZ78" s="57"/>
      <c r="HAA78" s="57"/>
      <c r="HAB78" s="57"/>
      <c r="HAC78" s="57"/>
      <c r="HAD78" s="57"/>
      <c r="HAE78" s="57"/>
      <c r="HAF78" s="57"/>
      <c r="HAG78" s="57"/>
      <c r="HAH78" s="57"/>
      <c r="HAI78" s="57"/>
      <c r="HAJ78" s="57"/>
      <c r="HAK78" s="57"/>
      <c r="HAL78" s="57"/>
      <c r="HAM78" s="57"/>
      <c r="HAN78" s="57"/>
      <c r="HAO78" s="57"/>
      <c r="HAP78" s="57"/>
      <c r="HAQ78" s="57"/>
      <c r="HAR78" s="57"/>
      <c r="HAS78" s="57"/>
      <c r="HAT78" s="57"/>
      <c r="HAU78" s="57"/>
      <c r="HAV78" s="57"/>
      <c r="HAW78" s="57"/>
      <c r="HAX78" s="57"/>
      <c r="HAY78" s="57"/>
      <c r="HAZ78" s="57"/>
      <c r="HBA78" s="57"/>
      <c r="HBB78" s="57"/>
      <c r="HBC78" s="57"/>
      <c r="HBD78" s="57"/>
      <c r="HBE78" s="57"/>
      <c r="HBF78" s="57"/>
      <c r="HBG78" s="57"/>
      <c r="HBH78" s="57"/>
      <c r="HBI78" s="57"/>
      <c r="HBJ78" s="57"/>
      <c r="HBK78" s="57"/>
      <c r="HBL78" s="57"/>
      <c r="HBM78" s="57"/>
      <c r="HBN78" s="57"/>
      <c r="HBO78" s="57"/>
      <c r="HBP78" s="57"/>
      <c r="HBQ78" s="57"/>
      <c r="HBR78" s="57"/>
      <c r="HBS78" s="57"/>
      <c r="HBT78" s="57"/>
      <c r="HBU78" s="57"/>
      <c r="HBV78" s="57"/>
      <c r="HBW78" s="57"/>
      <c r="HBX78" s="57"/>
      <c r="HBY78" s="57"/>
      <c r="HBZ78" s="57"/>
      <c r="HCA78" s="57"/>
      <c r="HCB78" s="57"/>
      <c r="HCC78" s="57"/>
      <c r="HCD78" s="57"/>
      <c r="HCE78" s="57"/>
      <c r="HCF78" s="57"/>
      <c r="HCG78" s="57"/>
      <c r="HCH78" s="57"/>
      <c r="HCI78" s="57"/>
      <c r="HCJ78" s="57"/>
      <c r="HCK78" s="57"/>
      <c r="HCL78" s="57"/>
      <c r="HCM78" s="57"/>
      <c r="HCN78" s="57"/>
      <c r="HCO78" s="57"/>
      <c r="HCP78" s="57"/>
      <c r="HCQ78" s="57"/>
      <c r="HCR78" s="57"/>
      <c r="HCS78" s="57"/>
      <c r="HCT78" s="57"/>
      <c r="HCU78" s="57"/>
      <c r="HCV78" s="57"/>
      <c r="HCW78" s="57"/>
      <c r="HCX78" s="57"/>
      <c r="HCY78" s="57"/>
      <c r="HCZ78" s="57"/>
      <c r="HDA78" s="57"/>
      <c r="HDB78" s="57"/>
      <c r="HDC78" s="57"/>
      <c r="HDD78" s="57"/>
      <c r="HDE78" s="57"/>
      <c r="HDF78" s="57"/>
      <c r="HDG78" s="57"/>
      <c r="HDH78" s="57"/>
      <c r="HDI78" s="57"/>
      <c r="HDJ78" s="57"/>
      <c r="HDK78" s="57"/>
      <c r="HDL78" s="57"/>
      <c r="HDM78" s="57"/>
      <c r="HDN78" s="57"/>
      <c r="HDO78" s="57"/>
      <c r="HDP78" s="57"/>
      <c r="HDQ78" s="57"/>
      <c r="HDR78" s="57"/>
      <c r="HDS78" s="57"/>
      <c r="HDT78" s="57"/>
      <c r="HDU78" s="57"/>
      <c r="HDV78" s="57"/>
      <c r="HDW78" s="57"/>
      <c r="HDX78" s="57"/>
      <c r="HDY78" s="57"/>
      <c r="HDZ78" s="57"/>
      <c r="HEA78" s="57"/>
      <c r="HEB78" s="57"/>
      <c r="HEC78" s="57"/>
      <c r="HED78" s="57"/>
      <c r="HEE78" s="57"/>
      <c r="HEF78" s="57"/>
      <c r="HEG78" s="57"/>
      <c r="HEH78" s="57"/>
      <c r="HEI78" s="57"/>
      <c r="HEJ78" s="57"/>
      <c r="HEK78" s="57"/>
      <c r="HEL78" s="57"/>
      <c r="HEM78" s="57"/>
      <c r="HEN78" s="57"/>
      <c r="HEO78" s="57"/>
      <c r="HEP78" s="57"/>
      <c r="HEQ78" s="57"/>
      <c r="HER78" s="57"/>
      <c r="HES78" s="57"/>
      <c r="HET78" s="57"/>
      <c r="HEU78" s="57"/>
      <c r="HEV78" s="57"/>
      <c r="HEW78" s="57"/>
      <c r="HEX78" s="57"/>
      <c r="HEY78" s="57"/>
      <c r="HEZ78" s="57"/>
      <c r="HFA78" s="57"/>
      <c r="HFB78" s="57"/>
      <c r="HFC78" s="57"/>
      <c r="HFD78" s="57"/>
      <c r="HFE78" s="57"/>
      <c r="HFF78" s="57"/>
      <c r="HFG78" s="57"/>
      <c r="HFH78" s="57"/>
      <c r="HFI78" s="57"/>
      <c r="HFJ78" s="57"/>
      <c r="HFK78" s="57"/>
      <c r="HFL78" s="57"/>
      <c r="HFM78" s="57"/>
      <c r="HFN78" s="57"/>
      <c r="HFO78" s="57"/>
      <c r="HFP78" s="57"/>
      <c r="HFQ78" s="57"/>
      <c r="HFR78" s="57"/>
      <c r="HFS78" s="57"/>
      <c r="HFT78" s="57"/>
      <c r="HFU78" s="57"/>
      <c r="HFV78" s="57"/>
      <c r="HFW78" s="57"/>
      <c r="HFX78" s="57"/>
      <c r="HFY78" s="57"/>
      <c r="HFZ78" s="57"/>
      <c r="HGA78" s="57"/>
      <c r="HGB78" s="57"/>
      <c r="HGC78" s="57"/>
      <c r="HGD78" s="57"/>
      <c r="HGE78" s="57"/>
      <c r="HGF78" s="57"/>
      <c r="HGG78" s="57"/>
      <c r="HGH78" s="57"/>
      <c r="HGI78" s="57"/>
      <c r="HGJ78" s="57"/>
      <c r="HGK78" s="57"/>
      <c r="HGL78" s="57"/>
      <c r="HGM78" s="57"/>
      <c r="HGN78" s="57"/>
      <c r="HGO78" s="57"/>
      <c r="HGP78" s="57"/>
      <c r="HGQ78" s="57"/>
      <c r="HGR78" s="57"/>
      <c r="HGS78" s="57"/>
      <c r="HGT78" s="57"/>
      <c r="HGU78" s="57"/>
      <c r="HGV78" s="57"/>
      <c r="HGW78" s="57"/>
      <c r="HGX78" s="57"/>
      <c r="HGY78" s="57"/>
      <c r="HGZ78" s="57"/>
      <c r="HHA78" s="57"/>
      <c r="HHB78" s="57"/>
      <c r="HHC78" s="57"/>
      <c r="HHD78" s="57"/>
      <c r="HHE78" s="57"/>
      <c r="HHF78" s="57"/>
      <c r="HHG78" s="57"/>
      <c r="HHH78" s="57"/>
      <c r="HHI78" s="57"/>
      <c r="HHJ78" s="57"/>
      <c r="HHK78" s="57"/>
      <c r="HHL78" s="57"/>
      <c r="HHM78" s="57"/>
      <c r="HHN78" s="57"/>
      <c r="HHO78" s="57"/>
      <c r="HHP78" s="57"/>
      <c r="HHQ78" s="57"/>
      <c r="HHR78" s="57"/>
      <c r="HHS78" s="57"/>
      <c r="HHT78" s="57"/>
      <c r="HHU78" s="57"/>
      <c r="HHV78" s="57"/>
      <c r="HHW78" s="57"/>
      <c r="HHX78" s="57"/>
      <c r="HHY78" s="57"/>
      <c r="HHZ78" s="57"/>
      <c r="HIA78" s="57"/>
      <c r="HIB78" s="57"/>
      <c r="HIC78" s="57"/>
      <c r="HID78" s="57"/>
      <c r="HIE78" s="57"/>
      <c r="HIF78" s="57"/>
      <c r="HIG78" s="57"/>
      <c r="HIH78" s="57"/>
      <c r="HII78" s="57"/>
      <c r="HIJ78" s="57"/>
      <c r="HIK78" s="57"/>
      <c r="HIL78" s="57"/>
      <c r="HIM78" s="57"/>
      <c r="HIN78" s="57"/>
      <c r="HIO78" s="57"/>
      <c r="HIP78" s="57"/>
      <c r="HIQ78" s="57"/>
      <c r="HIR78" s="57"/>
      <c r="HIS78" s="57"/>
      <c r="HIT78" s="57"/>
      <c r="HIU78" s="57"/>
      <c r="HIV78" s="57"/>
      <c r="HIW78" s="57"/>
      <c r="HIX78" s="57"/>
      <c r="HIY78" s="57"/>
      <c r="HIZ78" s="57"/>
      <c r="HJA78" s="57"/>
      <c r="HJB78" s="57"/>
      <c r="HJC78" s="57"/>
      <c r="HJD78" s="57"/>
      <c r="HJE78" s="57"/>
      <c r="HJF78" s="57"/>
      <c r="HJG78" s="57"/>
      <c r="HJH78" s="57"/>
      <c r="HJI78" s="57"/>
      <c r="HJJ78" s="57"/>
      <c r="HJK78" s="57"/>
      <c r="HJL78" s="57"/>
      <c r="HJM78" s="57"/>
      <c r="HJN78" s="57"/>
      <c r="HJO78" s="57"/>
      <c r="HJP78" s="57"/>
      <c r="HJQ78" s="57"/>
      <c r="HJR78" s="57"/>
      <c r="HJS78" s="57"/>
      <c r="HJT78" s="57"/>
      <c r="HJU78" s="57"/>
      <c r="HJV78" s="57"/>
      <c r="HJW78" s="57"/>
      <c r="HJX78" s="57"/>
      <c r="HJY78" s="57"/>
      <c r="HJZ78" s="57"/>
      <c r="HKA78" s="57"/>
      <c r="HKB78" s="57"/>
      <c r="HKC78" s="57"/>
      <c r="HKD78" s="57"/>
      <c r="HKE78" s="57"/>
      <c r="HKF78" s="57"/>
      <c r="HKG78" s="57"/>
      <c r="HKH78" s="57"/>
      <c r="HKI78" s="57"/>
      <c r="HKJ78" s="57"/>
      <c r="HKK78" s="57"/>
      <c r="HKL78" s="57"/>
      <c r="HKM78" s="57"/>
      <c r="HKN78" s="57"/>
      <c r="HKO78" s="57"/>
      <c r="HKP78" s="57"/>
      <c r="HKQ78" s="57"/>
      <c r="HKR78" s="57"/>
      <c r="HKS78" s="57"/>
      <c r="HKT78" s="57"/>
      <c r="HKU78" s="57"/>
      <c r="HKV78" s="57"/>
      <c r="HKW78" s="57"/>
      <c r="HKX78" s="57"/>
      <c r="HKY78" s="57"/>
      <c r="HKZ78" s="57"/>
      <c r="HLA78" s="57"/>
      <c r="HLB78" s="57"/>
      <c r="HLC78" s="57"/>
      <c r="HLD78" s="57"/>
      <c r="HLE78" s="57"/>
      <c r="HLF78" s="57"/>
      <c r="HLG78" s="57"/>
      <c r="HLH78" s="57"/>
      <c r="HLI78" s="57"/>
      <c r="HLJ78" s="57"/>
      <c r="HLK78" s="57"/>
      <c r="HLL78" s="57"/>
      <c r="HLM78" s="57"/>
      <c r="HLN78" s="57"/>
      <c r="HLO78" s="57"/>
      <c r="HLP78" s="57"/>
      <c r="HLQ78" s="57"/>
      <c r="HLR78" s="57"/>
      <c r="HLS78" s="57"/>
      <c r="HLT78" s="57"/>
      <c r="HLU78" s="57"/>
      <c r="HLV78" s="57"/>
      <c r="HLW78" s="57"/>
      <c r="HLX78" s="57"/>
      <c r="HLY78" s="57"/>
      <c r="HLZ78" s="57"/>
      <c r="HMA78" s="57"/>
      <c r="HMB78" s="57"/>
      <c r="HMC78" s="57"/>
      <c r="HMD78" s="57"/>
      <c r="HME78" s="57"/>
      <c r="HMF78" s="57"/>
      <c r="HMG78" s="57"/>
      <c r="HMH78" s="57"/>
      <c r="HMI78" s="57"/>
      <c r="HMJ78" s="57"/>
      <c r="HMK78" s="57"/>
      <c r="HML78" s="57"/>
      <c r="HMM78" s="57"/>
      <c r="HMN78" s="57"/>
      <c r="HMO78" s="57"/>
      <c r="HMP78" s="57"/>
      <c r="HMQ78" s="57"/>
      <c r="HMR78" s="57"/>
      <c r="HMS78" s="57"/>
      <c r="HMT78" s="57"/>
      <c r="HMU78" s="57"/>
      <c r="HMV78" s="57"/>
      <c r="HMW78" s="57"/>
      <c r="HMX78" s="57"/>
      <c r="HMY78" s="57"/>
      <c r="HMZ78" s="57"/>
      <c r="HNA78" s="57"/>
      <c r="HNB78" s="57"/>
      <c r="HNC78" s="57"/>
      <c r="HND78" s="57"/>
      <c r="HNE78" s="57"/>
      <c r="HNF78" s="57"/>
      <c r="HNG78" s="57"/>
      <c r="HNH78" s="57"/>
      <c r="HNI78" s="57"/>
      <c r="HNJ78" s="57"/>
      <c r="HNK78" s="57"/>
      <c r="HNL78" s="57"/>
      <c r="HNM78" s="57"/>
      <c r="HNN78" s="57"/>
      <c r="HNO78" s="57"/>
      <c r="HNP78" s="57"/>
      <c r="HNQ78" s="57"/>
      <c r="HNR78" s="57"/>
      <c r="HNS78" s="57"/>
      <c r="HNT78" s="57"/>
      <c r="HNU78" s="57"/>
      <c r="HNV78" s="57"/>
      <c r="HNW78" s="57"/>
      <c r="HNX78" s="57"/>
      <c r="HNY78" s="57"/>
      <c r="HNZ78" s="57"/>
      <c r="HOA78" s="57"/>
      <c r="HOB78" s="57"/>
      <c r="HOC78" s="57"/>
      <c r="HOD78" s="57"/>
      <c r="HOE78" s="57"/>
      <c r="HOF78" s="57"/>
      <c r="HOG78" s="57"/>
      <c r="HOH78" s="57"/>
      <c r="HOI78" s="57"/>
      <c r="HOJ78" s="57"/>
      <c r="HOK78" s="57"/>
      <c r="HOL78" s="57"/>
      <c r="HOM78" s="57"/>
      <c r="HON78" s="57"/>
      <c r="HOO78" s="57"/>
      <c r="HOP78" s="57"/>
      <c r="HOQ78" s="57"/>
      <c r="HOR78" s="57"/>
      <c r="HOS78" s="57"/>
      <c r="HOT78" s="57"/>
      <c r="HOU78" s="57"/>
      <c r="HOV78" s="57"/>
      <c r="HOW78" s="57"/>
      <c r="HOX78" s="57"/>
      <c r="HOY78" s="57"/>
      <c r="HOZ78" s="57"/>
      <c r="HPA78" s="57"/>
      <c r="HPB78" s="57"/>
      <c r="HPC78" s="57"/>
      <c r="HPD78" s="57"/>
      <c r="HPE78" s="57"/>
      <c r="HPF78" s="57"/>
      <c r="HPG78" s="57"/>
      <c r="HPH78" s="57"/>
      <c r="HPI78" s="57"/>
      <c r="HPJ78" s="57"/>
      <c r="HPK78" s="57"/>
      <c r="HPL78" s="57"/>
      <c r="HPM78" s="57"/>
      <c r="HPN78" s="57"/>
      <c r="HPO78" s="57"/>
      <c r="HPP78" s="57"/>
      <c r="HPQ78" s="57"/>
      <c r="HPR78" s="57"/>
      <c r="HPS78" s="57"/>
      <c r="HPT78" s="57"/>
      <c r="HPU78" s="57"/>
      <c r="HPV78" s="57"/>
      <c r="HPW78" s="57"/>
      <c r="HPX78" s="57"/>
      <c r="HPY78" s="57"/>
      <c r="HPZ78" s="57"/>
      <c r="HQA78" s="57"/>
      <c r="HQB78" s="57"/>
      <c r="HQC78" s="57"/>
      <c r="HQD78" s="57"/>
      <c r="HQE78" s="57"/>
      <c r="HQF78" s="57"/>
      <c r="HQG78" s="57"/>
      <c r="HQH78" s="57"/>
      <c r="HQI78" s="57"/>
      <c r="HQJ78" s="57"/>
      <c r="HQK78" s="57"/>
      <c r="HQL78" s="57"/>
      <c r="HQM78" s="57"/>
      <c r="HQN78" s="57"/>
      <c r="HQO78" s="57"/>
      <c r="HQP78" s="57"/>
      <c r="HQQ78" s="57"/>
      <c r="HQR78" s="57"/>
      <c r="HQS78" s="57"/>
      <c r="HQT78" s="57"/>
      <c r="HQU78" s="57"/>
      <c r="HQV78" s="57"/>
      <c r="HQW78" s="57"/>
      <c r="HQX78" s="57"/>
      <c r="HQY78" s="57"/>
      <c r="HQZ78" s="57"/>
      <c r="HRA78" s="57"/>
      <c r="HRB78" s="57"/>
      <c r="HRC78" s="57"/>
      <c r="HRD78" s="57"/>
      <c r="HRE78" s="57"/>
      <c r="HRF78" s="57"/>
      <c r="HRG78" s="57"/>
      <c r="HRH78" s="57"/>
      <c r="HRI78" s="57"/>
      <c r="HRJ78" s="57"/>
      <c r="HRK78" s="57"/>
      <c r="HRL78" s="57"/>
      <c r="HRM78" s="57"/>
      <c r="HRN78" s="57"/>
      <c r="HRO78" s="57"/>
      <c r="HRP78" s="57"/>
      <c r="HRQ78" s="57"/>
      <c r="HRR78" s="57"/>
      <c r="HRS78" s="57"/>
      <c r="HRT78" s="57"/>
      <c r="HRU78" s="57"/>
      <c r="HRV78" s="57"/>
      <c r="HRW78" s="57"/>
      <c r="HRX78" s="57"/>
      <c r="HRY78" s="57"/>
      <c r="HRZ78" s="57"/>
      <c r="HSA78" s="57"/>
      <c r="HSB78" s="57"/>
      <c r="HSC78" s="57"/>
      <c r="HSD78" s="57"/>
      <c r="HSE78" s="57"/>
      <c r="HSF78" s="57"/>
      <c r="HSG78" s="57"/>
      <c r="HSH78" s="57"/>
      <c r="HSI78" s="57"/>
      <c r="HSJ78" s="57"/>
      <c r="HSK78" s="57"/>
      <c r="HSL78" s="57"/>
      <c r="HSM78" s="57"/>
      <c r="HSN78" s="57"/>
      <c r="HSO78" s="57"/>
      <c r="HSP78" s="57"/>
      <c r="HSQ78" s="57"/>
      <c r="HSR78" s="57"/>
      <c r="HSS78" s="57"/>
      <c r="HST78" s="57"/>
      <c r="HSU78" s="57"/>
      <c r="HSV78" s="57"/>
      <c r="HSW78" s="57"/>
      <c r="HSX78" s="57"/>
      <c r="HSY78" s="57"/>
      <c r="HSZ78" s="57"/>
      <c r="HTA78" s="57"/>
      <c r="HTB78" s="57"/>
      <c r="HTC78" s="57"/>
      <c r="HTD78" s="57"/>
      <c r="HTE78" s="57"/>
      <c r="HTF78" s="57"/>
      <c r="HTG78" s="57"/>
      <c r="HTH78" s="57"/>
      <c r="HTI78" s="57"/>
      <c r="HTJ78" s="57"/>
      <c r="HTK78" s="57"/>
      <c r="HTL78" s="57"/>
      <c r="HTM78" s="57"/>
      <c r="HTN78" s="57"/>
      <c r="HTO78" s="57"/>
      <c r="HTP78" s="57"/>
      <c r="HTQ78" s="57"/>
      <c r="HTR78" s="57"/>
      <c r="HTS78" s="57"/>
      <c r="HTT78" s="57"/>
      <c r="HTU78" s="57"/>
      <c r="HTV78" s="57"/>
      <c r="HTW78" s="57"/>
      <c r="HTX78" s="57"/>
      <c r="HTY78" s="57"/>
      <c r="HTZ78" s="57"/>
      <c r="HUA78" s="57"/>
      <c r="HUB78" s="57"/>
      <c r="HUC78" s="57"/>
      <c r="HUD78" s="57"/>
      <c r="HUE78" s="57"/>
      <c r="HUF78" s="57"/>
      <c r="HUG78" s="57"/>
      <c r="HUH78" s="57"/>
      <c r="HUI78" s="57"/>
      <c r="HUJ78" s="57"/>
      <c r="HUK78" s="57"/>
      <c r="HUL78" s="57"/>
      <c r="HUM78" s="57"/>
      <c r="HUN78" s="57"/>
      <c r="HUO78" s="57"/>
      <c r="HUP78" s="57"/>
      <c r="HUQ78" s="57"/>
      <c r="HUR78" s="57"/>
      <c r="HUS78" s="57"/>
      <c r="HUT78" s="57"/>
      <c r="HUU78" s="57"/>
      <c r="HUV78" s="57"/>
      <c r="HUW78" s="57"/>
      <c r="HUX78" s="57"/>
      <c r="HUY78" s="57"/>
      <c r="HUZ78" s="57"/>
      <c r="HVA78" s="57"/>
      <c r="HVB78" s="57"/>
      <c r="HVC78" s="57"/>
      <c r="HVD78" s="57"/>
      <c r="HVE78" s="57"/>
      <c r="HVF78" s="57"/>
      <c r="HVG78" s="57"/>
      <c r="HVH78" s="57"/>
      <c r="HVI78" s="57"/>
      <c r="HVJ78" s="57"/>
      <c r="HVK78" s="57"/>
      <c r="HVL78" s="57"/>
      <c r="HVM78" s="57"/>
      <c r="HVN78" s="57"/>
      <c r="HVO78" s="57"/>
      <c r="HVP78" s="57"/>
      <c r="HVQ78" s="57"/>
      <c r="HVR78" s="57"/>
      <c r="HVS78" s="57"/>
      <c r="HVT78" s="57"/>
      <c r="HVU78" s="57"/>
      <c r="HVV78" s="57"/>
      <c r="HVW78" s="57"/>
      <c r="HVX78" s="57"/>
      <c r="HVY78" s="57"/>
      <c r="HVZ78" s="57"/>
      <c r="HWA78" s="57"/>
      <c r="HWB78" s="57"/>
      <c r="HWC78" s="57"/>
      <c r="HWD78" s="57"/>
      <c r="HWE78" s="57"/>
      <c r="HWF78" s="57"/>
      <c r="HWG78" s="57"/>
      <c r="HWH78" s="57"/>
      <c r="HWI78" s="57"/>
      <c r="HWJ78" s="57"/>
      <c r="HWK78" s="57"/>
      <c r="HWL78" s="57"/>
      <c r="HWM78" s="57"/>
      <c r="HWN78" s="57"/>
      <c r="HWO78" s="57"/>
      <c r="HWP78" s="57"/>
      <c r="HWQ78" s="57"/>
      <c r="HWR78" s="57"/>
      <c r="HWS78" s="57"/>
      <c r="HWT78" s="57"/>
      <c r="HWU78" s="57"/>
      <c r="HWV78" s="57"/>
      <c r="HWW78" s="57"/>
      <c r="HWX78" s="57"/>
      <c r="HWY78" s="57"/>
      <c r="HWZ78" s="57"/>
      <c r="HXA78" s="57"/>
      <c r="HXB78" s="57"/>
      <c r="HXC78" s="57"/>
      <c r="HXD78" s="57"/>
      <c r="HXE78" s="57"/>
      <c r="HXF78" s="57"/>
      <c r="HXG78" s="57"/>
      <c r="HXH78" s="57"/>
      <c r="HXI78" s="57"/>
      <c r="HXJ78" s="57"/>
      <c r="HXK78" s="57"/>
      <c r="HXL78" s="57"/>
      <c r="HXM78" s="57"/>
      <c r="HXN78" s="57"/>
      <c r="HXO78" s="57"/>
      <c r="HXP78" s="57"/>
      <c r="HXQ78" s="57"/>
      <c r="HXR78" s="57"/>
      <c r="HXS78" s="57"/>
      <c r="HXT78" s="57"/>
      <c r="HXU78" s="57"/>
      <c r="HXV78" s="57"/>
      <c r="HXW78" s="57"/>
      <c r="HXX78" s="57"/>
      <c r="HXY78" s="57"/>
      <c r="HXZ78" s="57"/>
      <c r="HYA78" s="57"/>
      <c r="HYB78" s="57"/>
      <c r="HYC78" s="57"/>
      <c r="HYD78" s="57"/>
      <c r="HYE78" s="57"/>
      <c r="HYF78" s="57"/>
      <c r="HYG78" s="57"/>
      <c r="HYH78" s="57"/>
      <c r="HYI78" s="57"/>
      <c r="HYJ78" s="57"/>
      <c r="HYK78" s="57"/>
      <c r="HYL78" s="57"/>
      <c r="HYM78" s="57"/>
      <c r="HYN78" s="57"/>
      <c r="HYO78" s="57"/>
      <c r="HYP78" s="57"/>
      <c r="HYQ78" s="57"/>
      <c r="HYR78" s="57"/>
      <c r="HYS78" s="57"/>
      <c r="HYT78" s="57"/>
      <c r="HYU78" s="57"/>
      <c r="HYV78" s="57"/>
      <c r="HYW78" s="57"/>
      <c r="HYX78" s="57"/>
      <c r="HYY78" s="57"/>
      <c r="HYZ78" s="57"/>
      <c r="HZA78" s="57"/>
      <c r="HZB78" s="57"/>
      <c r="HZC78" s="57"/>
      <c r="HZD78" s="57"/>
      <c r="HZE78" s="57"/>
      <c r="HZF78" s="57"/>
      <c r="HZG78" s="57"/>
      <c r="HZH78" s="57"/>
      <c r="HZI78" s="57"/>
      <c r="HZJ78" s="57"/>
      <c r="HZK78" s="57"/>
      <c r="HZL78" s="57"/>
      <c r="HZM78" s="57"/>
      <c r="HZN78" s="57"/>
      <c r="HZO78" s="57"/>
      <c r="HZP78" s="57"/>
      <c r="HZQ78" s="57"/>
      <c r="HZR78" s="57"/>
      <c r="HZS78" s="57"/>
      <c r="HZT78" s="57"/>
      <c r="HZU78" s="57"/>
      <c r="HZV78" s="57"/>
      <c r="HZW78" s="57"/>
      <c r="HZX78" s="57"/>
      <c r="HZY78" s="57"/>
      <c r="HZZ78" s="57"/>
      <c r="IAA78" s="57"/>
      <c r="IAB78" s="57"/>
      <c r="IAC78" s="57"/>
      <c r="IAD78" s="57"/>
      <c r="IAE78" s="57"/>
      <c r="IAF78" s="57"/>
      <c r="IAG78" s="57"/>
      <c r="IAH78" s="57"/>
      <c r="IAI78" s="57"/>
      <c r="IAJ78" s="57"/>
      <c r="IAK78" s="57"/>
      <c r="IAL78" s="57"/>
      <c r="IAM78" s="57"/>
      <c r="IAN78" s="57"/>
      <c r="IAO78" s="57"/>
      <c r="IAP78" s="57"/>
      <c r="IAQ78" s="57"/>
      <c r="IAR78" s="57"/>
      <c r="IAS78" s="57"/>
      <c r="IAT78" s="57"/>
      <c r="IAU78" s="57"/>
      <c r="IAV78" s="57"/>
      <c r="IAW78" s="57"/>
      <c r="IAX78" s="57"/>
      <c r="IAY78" s="57"/>
      <c r="IAZ78" s="57"/>
      <c r="IBA78" s="57"/>
      <c r="IBB78" s="57"/>
      <c r="IBC78" s="57"/>
      <c r="IBD78" s="57"/>
      <c r="IBE78" s="57"/>
      <c r="IBF78" s="57"/>
      <c r="IBG78" s="57"/>
      <c r="IBH78" s="57"/>
      <c r="IBI78" s="57"/>
      <c r="IBJ78" s="57"/>
      <c r="IBK78" s="57"/>
      <c r="IBL78" s="57"/>
      <c r="IBM78" s="57"/>
      <c r="IBN78" s="57"/>
      <c r="IBO78" s="57"/>
      <c r="IBP78" s="57"/>
      <c r="IBQ78" s="57"/>
      <c r="IBR78" s="57"/>
      <c r="IBS78" s="57"/>
      <c r="IBT78" s="57"/>
      <c r="IBU78" s="57"/>
      <c r="IBV78" s="57"/>
      <c r="IBW78" s="57"/>
      <c r="IBX78" s="57"/>
      <c r="IBY78" s="57"/>
      <c r="IBZ78" s="57"/>
      <c r="ICA78" s="57"/>
      <c r="ICB78" s="57"/>
      <c r="ICC78" s="57"/>
      <c r="ICD78" s="57"/>
      <c r="ICE78" s="57"/>
      <c r="ICF78" s="57"/>
      <c r="ICG78" s="57"/>
      <c r="ICH78" s="57"/>
      <c r="ICI78" s="57"/>
      <c r="ICJ78" s="57"/>
      <c r="ICK78" s="57"/>
      <c r="ICL78" s="57"/>
      <c r="ICM78" s="57"/>
      <c r="ICN78" s="57"/>
      <c r="ICO78" s="57"/>
      <c r="ICP78" s="57"/>
      <c r="ICQ78" s="57"/>
      <c r="ICR78" s="57"/>
      <c r="ICS78" s="57"/>
      <c r="ICT78" s="57"/>
      <c r="ICU78" s="57"/>
      <c r="ICV78" s="57"/>
      <c r="ICW78" s="57"/>
      <c r="ICX78" s="57"/>
      <c r="ICY78" s="57"/>
      <c r="ICZ78" s="57"/>
      <c r="IDA78" s="57"/>
      <c r="IDB78" s="57"/>
      <c r="IDC78" s="57"/>
      <c r="IDD78" s="57"/>
      <c r="IDE78" s="57"/>
      <c r="IDF78" s="57"/>
      <c r="IDG78" s="57"/>
      <c r="IDH78" s="57"/>
      <c r="IDI78" s="57"/>
      <c r="IDJ78" s="57"/>
      <c r="IDK78" s="57"/>
      <c r="IDL78" s="57"/>
      <c r="IDM78" s="57"/>
      <c r="IDN78" s="57"/>
      <c r="IDO78" s="57"/>
      <c r="IDP78" s="57"/>
      <c r="IDQ78" s="57"/>
      <c r="IDR78" s="57"/>
      <c r="IDS78" s="57"/>
      <c r="IDT78" s="57"/>
      <c r="IDU78" s="57"/>
      <c r="IDV78" s="57"/>
      <c r="IDW78" s="57"/>
      <c r="IDX78" s="57"/>
      <c r="IDY78" s="57"/>
      <c r="IDZ78" s="57"/>
      <c r="IEA78" s="57"/>
      <c r="IEB78" s="57"/>
      <c r="IEC78" s="57"/>
      <c r="IED78" s="57"/>
      <c r="IEE78" s="57"/>
      <c r="IEF78" s="57"/>
      <c r="IEG78" s="57"/>
      <c r="IEH78" s="57"/>
      <c r="IEI78" s="57"/>
      <c r="IEJ78" s="57"/>
      <c r="IEK78" s="57"/>
      <c r="IEL78" s="57"/>
      <c r="IEM78" s="57"/>
      <c r="IEN78" s="57"/>
      <c r="IEO78" s="57"/>
      <c r="IEP78" s="57"/>
      <c r="IEQ78" s="57"/>
      <c r="IER78" s="57"/>
      <c r="IES78" s="57"/>
      <c r="IET78" s="57"/>
      <c r="IEU78" s="57"/>
      <c r="IEV78" s="57"/>
      <c r="IEW78" s="57"/>
      <c r="IEX78" s="57"/>
      <c r="IEY78" s="57"/>
      <c r="IEZ78" s="57"/>
      <c r="IFA78" s="57"/>
      <c r="IFB78" s="57"/>
      <c r="IFC78" s="57"/>
      <c r="IFD78" s="57"/>
      <c r="IFE78" s="57"/>
      <c r="IFF78" s="57"/>
      <c r="IFG78" s="57"/>
      <c r="IFH78" s="57"/>
      <c r="IFI78" s="57"/>
      <c r="IFJ78" s="57"/>
      <c r="IFK78" s="57"/>
      <c r="IFL78" s="57"/>
      <c r="IFM78" s="57"/>
      <c r="IFN78" s="57"/>
      <c r="IFO78" s="57"/>
      <c r="IFP78" s="57"/>
      <c r="IFQ78" s="57"/>
      <c r="IFR78" s="57"/>
      <c r="IFS78" s="57"/>
      <c r="IFT78" s="57"/>
      <c r="IFU78" s="57"/>
      <c r="IFV78" s="57"/>
      <c r="IFW78" s="57"/>
      <c r="IFX78" s="57"/>
      <c r="IFY78" s="57"/>
      <c r="IFZ78" s="57"/>
      <c r="IGA78" s="57"/>
      <c r="IGB78" s="57"/>
      <c r="IGC78" s="57"/>
      <c r="IGD78" s="57"/>
      <c r="IGE78" s="57"/>
      <c r="IGF78" s="57"/>
      <c r="IGG78" s="57"/>
      <c r="IGH78" s="57"/>
      <c r="IGI78" s="57"/>
      <c r="IGJ78" s="57"/>
      <c r="IGK78" s="57"/>
      <c r="IGL78" s="57"/>
      <c r="IGM78" s="57"/>
      <c r="IGN78" s="57"/>
      <c r="IGO78" s="57"/>
      <c r="IGP78" s="57"/>
      <c r="IGQ78" s="57"/>
      <c r="IGR78" s="57"/>
      <c r="IGS78" s="57"/>
      <c r="IGT78" s="57"/>
      <c r="IGU78" s="57"/>
      <c r="IGV78" s="57"/>
      <c r="IGW78" s="57"/>
      <c r="IGX78" s="57"/>
      <c r="IGY78" s="57"/>
      <c r="IGZ78" s="57"/>
      <c r="IHA78" s="57"/>
      <c r="IHB78" s="57"/>
      <c r="IHC78" s="57"/>
      <c r="IHD78" s="57"/>
      <c r="IHE78" s="57"/>
      <c r="IHF78" s="57"/>
      <c r="IHG78" s="57"/>
      <c r="IHH78" s="57"/>
      <c r="IHI78" s="57"/>
      <c r="IHJ78" s="57"/>
      <c r="IHK78" s="57"/>
      <c r="IHL78" s="57"/>
      <c r="IHM78" s="57"/>
      <c r="IHN78" s="57"/>
      <c r="IHO78" s="57"/>
      <c r="IHP78" s="57"/>
      <c r="IHQ78" s="57"/>
      <c r="IHR78" s="57"/>
      <c r="IHS78" s="57"/>
      <c r="IHT78" s="57"/>
      <c r="IHU78" s="57"/>
      <c r="IHV78" s="57"/>
      <c r="IHW78" s="57"/>
      <c r="IHX78" s="57"/>
      <c r="IHY78" s="57"/>
      <c r="IHZ78" s="57"/>
      <c r="IIA78" s="57"/>
      <c r="IIB78" s="57"/>
      <c r="IIC78" s="57"/>
      <c r="IID78" s="57"/>
      <c r="IIE78" s="57"/>
      <c r="IIF78" s="57"/>
      <c r="IIG78" s="57"/>
      <c r="IIH78" s="57"/>
      <c r="III78" s="57"/>
      <c r="IIJ78" s="57"/>
      <c r="IIK78" s="57"/>
      <c r="IIL78" s="57"/>
      <c r="IIM78" s="57"/>
      <c r="IIN78" s="57"/>
      <c r="IIO78" s="57"/>
      <c r="IIP78" s="57"/>
      <c r="IIQ78" s="57"/>
      <c r="IIR78" s="57"/>
      <c r="IIS78" s="57"/>
      <c r="IIT78" s="57"/>
      <c r="IIU78" s="57"/>
      <c r="IIV78" s="57"/>
      <c r="IIW78" s="57"/>
      <c r="IIX78" s="57"/>
      <c r="IIY78" s="57"/>
      <c r="IIZ78" s="57"/>
      <c r="IJA78" s="57"/>
      <c r="IJB78" s="57"/>
      <c r="IJC78" s="57"/>
      <c r="IJD78" s="57"/>
      <c r="IJE78" s="57"/>
      <c r="IJF78" s="57"/>
      <c r="IJG78" s="57"/>
      <c r="IJH78" s="57"/>
      <c r="IJI78" s="57"/>
      <c r="IJJ78" s="57"/>
      <c r="IJK78" s="57"/>
      <c r="IJL78" s="57"/>
      <c r="IJM78" s="57"/>
      <c r="IJN78" s="57"/>
      <c r="IJO78" s="57"/>
      <c r="IJP78" s="57"/>
      <c r="IJQ78" s="57"/>
      <c r="IJR78" s="57"/>
      <c r="IJS78" s="57"/>
      <c r="IJT78" s="57"/>
      <c r="IJU78" s="57"/>
      <c r="IJV78" s="57"/>
      <c r="IJW78" s="57"/>
      <c r="IJX78" s="57"/>
      <c r="IJY78" s="57"/>
      <c r="IJZ78" s="57"/>
      <c r="IKA78" s="57"/>
      <c r="IKB78" s="57"/>
      <c r="IKC78" s="57"/>
      <c r="IKD78" s="57"/>
      <c r="IKE78" s="57"/>
      <c r="IKF78" s="57"/>
      <c r="IKG78" s="57"/>
      <c r="IKH78" s="57"/>
      <c r="IKI78" s="57"/>
      <c r="IKJ78" s="57"/>
      <c r="IKK78" s="57"/>
      <c r="IKL78" s="57"/>
      <c r="IKM78" s="57"/>
      <c r="IKN78" s="57"/>
      <c r="IKO78" s="57"/>
      <c r="IKP78" s="57"/>
      <c r="IKQ78" s="57"/>
      <c r="IKR78" s="57"/>
      <c r="IKS78" s="57"/>
      <c r="IKT78" s="57"/>
      <c r="IKU78" s="57"/>
      <c r="IKV78" s="57"/>
      <c r="IKW78" s="57"/>
      <c r="IKX78" s="57"/>
      <c r="IKY78" s="57"/>
      <c r="IKZ78" s="57"/>
      <c r="ILA78" s="57"/>
      <c r="ILB78" s="57"/>
      <c r="ILC78" s="57"/>
      <c r="ILD78" s="57"/>
      <c r="ILE78" s="57"/>
      <c r="ILF78" s="57"/>
      <c r="ILG78" s="57"/>
      <c r="ILH78" s="57"/>
      <c r="ILI78" s="57"/>
      <c r="ILJ78" s="57"/>
      <c r="ILK78" s="57"/>
      <c r="ILL78" s="57"/>
      <c r="ILM78" s="57"/>
      <c r="ILN78" s="57"/>
      <c r="ILO78" s="57"/>
      <c r="ILP78" s="57"/>
      <c r="ILQ78" s="57"/>
      <c r="ILR78" s="57"/>
      <c r="ILS78" s="57"/>
      <c r="ILT78" s="57"/>
      <c r="ILU78" s="57"/>
      <c r="ILV78" s="57"/>
      <c r="ILW78" s="57"/>
      <c r="ILX78" s="57"/>
      <c r="ILY78" s="57"/>
      <c r="ILZ78" s="57"/>
      <c r="IMA78" s="57"/>
      <c r="IMB78" s="57"/>
      <c r="IMC78" s="57"/>
      <c r="IMD78" s="57"/>
      <c r="IME78" s="57"/>
      <c r="IMF78" s="57"/>
      <c r="IMG78" s="57"/>
      <c r="IMH78" s="57"/>
      <c r="IMI78" s="57"/>
      <c r="IMJ78" s="57"/>
      <c r="IMK78" s="57"/>
      <c r="IML78" s="57"/>
      <c r="IMM78" s="57"/>
      <c r="IMN78" s="57"/>
      <c r="IMO78" s="57"/>
      <c r="IMP78" s="57"/>
      <c r="IMQ78" s="57"/>
      <c r="IMR78" s="57"/>
      <c r="IMS78" s="57"/>
      <c r="IMT78" s="57"/>
      <c r="IMU78" s="57"/>
      <c r="IMV78" s="57"/>
      <c r="IMW78" s="57"/>
      <c r="IMX78" s="57"/>
      <c r="IMY78" s="57"/>
      <c r="IMZ78" s="57"/>
      <c r="INA78" s="57"/>
      <c r="INB78" s="57"/>
      <c r="INC78" s="57"/>
      <c r="IND78" s="57"/>
      <c r="INE78" s="57"/>
      <c r="INF78" s="57"/>
      <c r="ING78" s="57"/>
      <c r="INH78" s="57"/>
      <c r="INI78" s="57"/>
      <c r="INJ78" s="57"/>
      <c r="INK78" s="57"/>
      <c r="INL78" s="57"/>
      <c r="INM78" s="57"/>
      <c r="INN78" s="57"/>
      <c r="INO78" s="57"/>
      <c r="INP78" s="57"/>
      <c r="INQ78" s="57"/>
      <c r="INR78" s="57"/>
      <c r="INS78" s="57"/>
      <c r="INT78" s="57"/>
      <c r="INU78" s="57"/>
      <c r="INV78" s="57"/>
      <c r="INW78" s="57"/>
      <c r="INX78" s="57"/>
      <c r="INY78" s="57"/>
      <c r="INZ78" s="57"/>
      <c r="IOA78" s="57"/>
      <c r="IOB78" s="57"/>
      <c r="IOC78" s="57"/>
      <c r="IOD78" s="57"/>
      <c r="IOE78" s="57"/>
      <c r="IOF78" s="57"/>
      <c r="IOG78" s="57"/>
      <c r="IOH78" s="57"/>
      <c r="IOI78" s="57"/>
      <c r="IOJ78" s="57"/>
      <c r="IOK78" s="57"/>
      <c r="IOL78" s="57"/>
      <c r="IOM78" s="57"/>
      <c r="ION78" s="57"/>
      <c r="IOO78" s="57"/>
      <c r="IOP78" s="57"/>
      <c r="IOQ78" s="57"/>
      <c r="IOR78" s="57"/>
      <c r="IOS78" s="57"/>
      <c r="IOT78" s="57"/>
      <c r="IOU78" s="57"/>
      <c r="IOV78" s="57"/>
      <c r="IOW78" s="57"/>
      <c r="IOX78" s="57"/>
      <c r="IOY78" s="57"/>
      <c r="IOZ78" s="57"/>
      <c r="IPA78" s="57"/>
      <c r="IPB78" s="57"/>
      <c r="IPC78" s="57"/>
      <c r="IPD78" s="57"/>
      <c r="IPE78" s="57"/>
      <c r="IPF78" s="57"/>
      <c r="IPG78" s="57"/>
      <c r="IPH78" s="57"/>
      <c r="IPI78" s="57"/>
      <c r="IPJ78" s="57"/>
      <c r="IPK78" s="57"/>
      <c r="IPL78" s="57"/>
      <c r="IPM78" s="57"/>
      <c r="IPN78" s="57"/>
      <c r="IPO78" s="57"/>
      <c r="IPP78" s="57"/>
      <c r="IPQ78" s="57"/>
      <c r="IPR78" s="57"/>
      <c r="IPS78" s="57"/>
      <c r="IPT78" s="57"/>
      <c r="IPU78" s="57"/>
      <c r="IPV78" s="57"/>
      <c r="IPW78" s="57"/>
      <c r="IPX78" s="57"/>
      <c r="IPY78" s="57"/>
      <c r="IPZ78" s="57"/>
      <c r="IQA78" s="57"/>
      <c r="IQB78" s="57"/>
      <c r="IQC78" s="57"/>
      <c r="IQD78" s="57"/>
      <c r="IQE78" s="57"/>
      <c r="IQF78" s="57"/>
      <c r="IQG78" s="57"/>
      <c r="IQH78" s="57"/>
      <c r="IQI78" s="57"/>
      <c r="IQJ78" s="57"/>
      <c r="IQK78" s="57"/>
      <c r="IQL78" s="57"/>
      <c r="IQM78" s="57"/>
      <c r="IQN78" s="57"/>
      <c r="IQO78" s="57"/>
      <c r="IQP78" s="57"/>
      <c r="IQQ78" s="57"/>
      <c r="IQR78" s="57"/>
      <c r="IQS78" s="57"/>
      <c r="IQT78" s="57"/>
      <c r="IQU78" s="57"/>
      <c r="IQV78" s="57"/>
      <c r="IQW78" s="57"/>
      <c r="IQX78" s="57"/>
      <c r="IQY78" s="57"/>
      <c r="IQZ78" s="57"/>
      <c r="IRA78" s="57"/>
      <c r="IRB78" s="57"/>
      <c r="IRC78" s="57"/>
      <c r="IRD78" s="57"/>
      <c r="IRE78" s="57"/>
      <c r="IRF78" s="57"/>
      <c r="IRG78" s="57"/>
      <c r="IRH78" s="57"/>
      <c r="IRI78" s="57"/>
      <c r="IRJ78" s="57"/>
      <c r="IRK78" s="57"/>
      <c r="IRL78" s="57"/>
      <c r="IRM78" s="57"/>
      <c r="IRN78" s="57"/>
      <c r="IRO78" s="57"/>
      <c r="IRP78" s="57"/>
      <c r="IRQ78" s="57"/>
      <c r="IRR78" s="57"/>
      <c r="IRS78" s="57"/>
      <c r="IRT78" s="57"/>
      <c r="IRU78" s="57"/>
      <c r="IRV78" s="57"/>
      <c r="IRW78" s="57"/>
      <c r="IRX78" s="57"/>
      <c r="IRY78" s="57"/>
      <c r="IRZ78" s="57"/>
      <c r="ISA78" s="57"/>
      <c r="ISB78" s="57"/>
      <c r="ISC78" s="57"/>
      <c r="ISD78" s="57"/>
      <c r="ISE78" s="57"/>
      <c r="ISF78" s="57"/>
      <c r="ISG78" s="57"/>
      <c r="ISH78" s="57"/>
      <c r="ISI78" s="57"/>
      <c r="ISJ78" s="57"/>
      <c r="ISK78" s="57"/>
      <c r="ISL78" s="57"/>
      <c r="ISM78" s="57"/>
      <c r="ISN78" s="57"/>
      <c r="ISO78" s="57"/>
      <c r="ISP78" s="57"/>
      <c r="ISQ78" s="57"/>
      <c r="ISR78" s="57"/>
      <c r="ISS78" s="57"/>
      <c r="IST78" s="57"/>
      <c r="ISU78" s="57"/>
      <c r="ISV78" s="57"/>
      <c r="ISW78" s="57"/>
      <c r="ISX78" s="57"/>
      <c r="ISY78" s="57"/>
      <c r="ISZ78" s="57"/>
      <c r="ITA78" s="57"/>
      <c r="ITB78" s="57"/>
      <c r="ITC78" s="57"/>
      <c r="ITD78" s="57"/>
      <c r="ITE78" s="57"/>
      <c r="ITF78" s="57"/>
      <c r="ITG78" s="57"/>
      <c r="ITH78" s="57"/>
      <c r="ITI78" s="57"/>
      <c r="ITJ78" s="57"/>
      <c r="ITK78" s="57"/>
      <c r="ITL78" s="57"/>
      <c r="ITM78" s="57"/>
      <c r="ITN78" s="57"/>
      <c r="ITO78" s="57"/>
      <c r="ITP78" s="57"/>
      <c r="ITQ78" s="57"/>
      <c r="ITR78" s="57"/>
      <c r="ITS78" s="57"/>
      <c r="ITT78" s="57"/>
      <c r="ITU78" s="57"/>
      <c r="ITV78" s="57"/>
      <c r="ITW78" s="57"/>
      <c r="ITX78" s="57"/>
      <c r="ITY78" s="57"/>
      <c r="ITZ78" s="57"/>
      <c r="IUA78" s="57"/>
      <c r="IUB78" s="57"/>
      <c r="IUC78" s="57"/>
      <c r="IUD78" s="57"/>
      <c r="IUE78" s="57"/>
      <c r="IUF78" s="57"/>
      <c r="IUG78" s="57"/>
      <c r="IUH78" s="57"/>
      <c r="IUI78" s="57"/>
      <c r="IUJ78" s="57"/>
      <c r="IUK78" s="57"/>
      <c r="IUL78" s="57"/>
      <c r="IUM78" s="57"/>
      <c r="IUN78" s="57"/>
      <c r="IUO78" s="57"/>
      <c r="IUP78" s="57"/>
      <c r="IUQ78" s="57"/>
      <c r="IUR78" s="57"/>
      <c r="IUS78" s="57"/>
      <c r="IUT78" s="57"/>
      <c r="IUU78" s="57"/>
      <c r="IUV78" s="57"/>
      <c r="IUW78" s="57"/>
      <c r="IUX78" s="57"/>
      <c r="IUY78" s="57"/>
      <c r="IUZ78" s="57"/>
      <c r="IVA78" s="57"/>
      <c r="IVB78" s="57"/>
      <c r="IVC78" s="57"/>
      <c r="IVD78" s="57"/>
      <c r="IVE78" s="57"/>
      <c r="IVF78" s="57"/>
      <c r="IVG78" s="57"/>
      <c r="IVH78" s="57"/>
      <c r="IVI78" s="57"/>
      <c r="IVJ78" s="57"/>
      <c r="IVK78" s="57"/>
      <c r="IVL78" s="57"/>
      <c r="IVM78" s="57"/>
      <c r="IVN78" s="57"/>
      <c r="IVO78" s="57"/>
      <c r="IVP78" s="57"/>
      <c r="IVQ78" s="57"/>
      <c r="IVR78" s="57"/>
      <c r="IVS78" s="57"/>
      <c r="IVT78" s="57"/>
      <c r="IVU78" s="57"/>
      <c r="IVV78" s="57"/>
      <c r="IVW78" s="57"/>
      <c r="IVX78" s="57"/>
      <c r="IVY78" s="57"/>
      <c r="IVZ78" s="57"/>
      <c r="IWA78" s="57"/>
      <c r="IWB78" s="57"/>
      <c r="IWC78" s="57"/>
      <c r="IWD78" s="57"/>
      <c r="IWE78" s="57"/>
      <c r="IWF78" s="57"/>
      <c r="IWG78" s="57"/>
      <c r="IWH78" s="57"/>
      <c r="IWI78" s="57"/>
      <c r="IWJ78" s="57"/>
      <c r="IWK78" s="57"/>
      <c r="IWL78" s="57"/>
      <c r="IWM78" s="57"/>
      <c r="IWN78" s="57"/>
      <c r="IWO78" s="57"/>
      <c r="IWP78" s="57"/>
      <c r="IWQ78" s="57"/>
      <c r="IWR78" s="57"/>
      <c r="IWS78" s="57"/>
      <c r="IWT78" s="57"/>
      <c r="IWU78" s="57"/>
      <c r="IWV78" s="57"/>
      <c r="IWW78" s="57"/>
      <c r="IWX78" s="57"/>
      <c r="IWY78" s="57"/>
      <c r="IWZ78" s="57"/>
      <c r="IXA78" s="57"/>
      <c r="IXB78" s="57"/>
      <c r="IXC78" s="57"/>
      <c r="IXD78" s="57"/>
      <c r="IXE78" s="57"/>
      <c r="IXF78" s="57"/>
      <c r="IXG78" s="57"/>
      <c r="IXH78" s="57"/>
      <c r="IXI78" s="57"/>
      <c r="IXJ78" s="57"/>
      <c r="IXK78" s="57"/>
      <c r="IXL78" s="57"/>
      <c r="IXM78" s="57"/>
      <c r="IXN78" s="57"/>
      <c r="IXO78" s="57"/>
      <c r="IXP78" s="57"/>
      <c r="IXQ78" s="57"/>
      <c r="IXR78" s="57"/>
      <c r="IXS78" s="57"/>
      <c r="IXT78" s="57"/>
      <c r="IXU78" s="57"/>
      <c r="IXV78" s="57"/>
      <c r="IXW78" s="57"/>
      <c r="IXX78" s="57"/>
      <c r="IXY78" s="57"/>
      <c r="IXZ78" s="57"/>
      <c r="IYA78" s="57"/>
      <c r="IYB78" s="57"/>
      <c r="IYC78" s="57"/>
      <c r="IYD78" s="57"/>
      <c r="IYE78" s="57"/>
      <c r="IYF78" s="57"/>
      <c r="IYG78" s="57"/>
      <c r="IYH78" s="57"/>
      <c r="IYI78" s="57"/>
      <c r="IYJ78" s="57"/>
      <c r="IYK78" s="57"/>
      <c r="IYL78" s="57"/>
      <c r="IYM78" s="57"/>
      <c r="IYN78" s="57"/>
      <c r="IYO78" s="57"/>
      <c r="IYP78" s="57"/>
      <c r="IYQ78" s="57"/>
      <c r="IYR78" s="57"/>
      <c r="IYS78" s="57"/>
      <c r="IYT78" s="57"/>
      <c r="IYU78" s="57"/>
      <c r="IYV78" s="57"/>
      <c r="IYW78" s="57"/>
      <c r="IYX78" s="57"/>
      <c r="IYY78" s="57"/>
      <c r="IYZ78" s="57"/>
      <c r="IZA78" s="57"/>
      <c r="IZB78" s="57"/>
      <c r="IZC78" s="57"/>
      <c r="IZD78" s="57"/>
      <c r="IZE78" s="57"/>
      <c r="IZF78" s="57"/>
      <c r="IZG78" s="57"/>
      <c r="IZH78" s="57"/>
      <c r="IZI78" s="57"/>
      <c r="IZJ78" s="57"/>
      <c r="IZK78" s="57"/>
      <c r="IZL78" s="57"/>
      <c r="IZM78" s="57"/>
      <c r="IZN78" s="57"/>
      <c r="IZO78" s="57"/>
      <c r="IZP78" s="57"/>
      <c r="IZQ78" s="57"/>
      <c r="IZR78" s="57"/>
      <c r="IZS78" s="57"/>
      <c r="IZT78" s="57"/>
      <c r="IZU78" s="57"/>
      <c r="IZV78" s="57"/>
      <c r="IZW78" s="57"/>
      <c r="IZX78" s="57"/>
      <c r="IZY78" s="57"/>
      <c r="IZZ78" s="57"/>
      <c r="JAA78" s="57"/>
      <c r="JAB78" s="57"/>
      <c r="JAC78" s="57"/>
      <c r="JAD78" s="57"/>
      <c r="JAE78" s="57"/>
      <c r="JAF78" s="57"/>
      <c r="JAG78" s="57"/>
      <c r="JAH78" s="57"/>
      <c r="JAI78" s="57"/>
      <c r="JAJ78" s="57"/>
      <c r="JAK78" s="57"/>
      <c r="JAL78" s="57"/>
      <c r="JAM78" s="57"/>
      <c r="JAN78" s="57"/>
      <c r="JAO78" s="57"/>
      <c r="JAP78" s="57"/>
      <c r="JAQ78" s="57"/>
      <c r="JAR78" s="57"/>
      <c r="JAS78" s="57"/>
      <c r="JAT78" s="57"/>
      <c r="JAU78" s="57"/>
      <c r="JAV78" s="57"/>
      <c r="JAW78" s="57"/>
      <c r="JAX78" s="57"/>
      <c r="JAY78" s="57"/>
      <c r="JAZ78" s="57"/>
      <c r="JBA78" s="57"/>
      <c r="JBB78" s="57"/>
      <c r="JBC78" s="57"/>
      <c r="JBD78" s="57"/>
      <c r="JBE78" s="57"/>
      <c r="JBF78" s="57"/>
      <c r="JBG78" s="57"/>
      <c r="JBH78" s="57"/>
      <c r="JBI78" s="57"/>
      <c r="JBJ78" s="57"/>
      <c r="JBK78" s="57"/>
      <c r="JBL78" s="57"/>
      <c r="JBM78" s="57"/>
      <c r="JBN78" s="57"/>
      <c r="JBO78" s="57"/>
      <c r="JBP78" s="57"/>
      <c r="JBQ78" s="57"/>
      <c r="JBR78" s="57"/>
      <c r="JBS78" s="57"/>
      <c r="JBT78" s="57"/>
      <c r="JBU78" s="57"/>
      <c r="JBV78" s="57"/>
      <c r="JBW78" s="57"/>
      <c r="JBX78" s="57"/>
      <c r="JBY78" s="57"/>
      <c r="JBZ78" s="57"/>
      <c r="JCA78" s="57"/>
      <c r="JCB78" s="57"/>
      <c r="JCC78" s="57"/>
      <c r="JCD78" s="57"/>
      <c r="JCE78" s="57"/>
      <c r="JCF78" s="57"/>
      <c r="JCG78" s="57"/>
      <c r="JCH78" s="57"/>
      <c r="JCI78" s="57"/>
      <c r="JCJ78" s="57"/>
      <c r="JCK78" s="57"/>
      <c r="JCL78" s="57"/>
      <c r="JCM78" s="57"/>
      <c r="JCN78" s="57"/>
      <c r="JCO78" s="57"/>
      <c r="JCP78" s="57"/>
      <c r="JCQ78" s="57"/>
      <c r="JCR78" s="57"/>
      <c r="JCS78" s="57"/>
      <c r="JCT78" s="57"/>
      <c r="JCU78" s="57"/>
      <c r="JCV78" s="57"/>
      <c r="JCW78" s="57"/>
      <c r="JCX78" s="57"/>
      <c r="JCY78" s="57"/>
      <c r="JCZ78" s="57"/>
      <c r="JDA78" s="57"/>
      <c r="JDB78" s="57"/>
      <c r="JDC78" s="57"/>
      <c r="JDD78" s="57"/>
      <c r="JDE78" s="57"/>
      <c r="JDF78" s="57"/>
      <c r="JDG78" s="57"/>
      <c r="JDH78" s="57"/>
      <c r="JDI78" s="57"/>
      <c r="JDJ78" s="57"/>
      <c r="JDK78" s="57"/>
      <c r="JDL78" s="57"/>
      <c r="JDM78" s="57"/>
      <c r="JDN78" s="57"/>
      <c r="JDO78" s="57"/>
      <c r="JDP78" s="57"/>
      <c r="JDQ78" s="57"/>
      <c r="JDR78" s="57"/>
      <c r="JDS78" s="57"/>
      <c r="JDT78" s="57"/>
      <c r="JDU78" s="57"/>
      <c r="JDV78" s="57"/>
      <c r="JDW78" s="57"/>
      <c r="JDX78" s="57"/>
      <c r="JDY78" s="57"/>
      <c r="JDZ78" s="57"/>
      <c r="JEA78" s="57"/>
      <c r="JEB78" s="57"/>
      <c r="JEC78" s="57"/>
      <c r="JED78" s="57"/>
      <c r="JEE78" s="57"/>
      <c r="JEF78" s="57"/>
      <c r="JEG78" s="57"/>
      <c r="JEH78" s="57"/>
      <c r="JEI78" s="57"/>
      <c r="JEJ78" s="57"/>
      <c r="JEK78" s="57"/>
      <c r="JEL78" s="57"/>
      <c r="JEM78" s="57"/>
      <c r="JEN78" s="57"/>
      <c r="JEO78" s="57"/>
      <c r="JEP78" s="57"/>
      <c r="JEQ78" s="57"/>
      <c r="JER78" s="57"/>
      <c r="JES78" s="57"/>
      <c r="JET78" s="57"/>
      <c r="JEU78" s="57"/>
      <c r="JEV78" s="57"/>
      <c r="JEW78" s="57"/>
      <c r="JEX78" s="57"/>
      <c r="JEY78" s="57"/>
      <c r="JEZ78" s="57"/>
      <c r="JFA78" s="57"/>
      <c r="JFB78" s="57"/>
      <c r="JFC78" s="57"/>
      <c r="JFD78" s="57"/>
      <c r="JFE78" s="57"/>
      <c r="JFF78" s="57"/>
      <c r="JFG78" s="57"/>
      <c r="JFH78" s="57"/>
      <c r="JFI78" s="57"/>
      <c r="JFJ78" s="57"/>
      <c r="JFK78" s="57"/>
      <c r="JFL78" s="57"/>
      <c r="JFM78" s="57"/>
      <c r="JFN78" s="57"/>
      <c r="JFO78" s="57"/>
      <c r="JFP78" s="57"/>
      <c r="JFQ78" s="57"/>
      <c r="JFR78" s="57"/>
      <c r="JFS78" s="57"/>
      <c r="JFT78" s="57"/>
      <c r="JFU78" s="57"/>
      <c r="JFV78" s="57"/>
      <c r="JFW78" s="57"/>
      <c r="JFX78" s="57"/>
      <c r="JFY78" s="57"/>
      <c r="JFZ78" s="57"/>
      <c r="JGA78" s="57"/>
      <c r="JGB78" s="57"/>
      <c r="JGC78" s="57"/>
      <c r="JGD78" s="57"/>
      <c r="JGE78" s="57"/>
      <c r="JGF78" s="57"/>
      <c r="JGG78" s="57"/>
      <c r="JGH78" s="57"/>
      <c r="JGI78" s="57"/>
      <c r="JGJ78" s="57"/>
      <c r="JGK78" s="57"/>
      <c r="JGL78" s="57"/>
      <c r="JGM78" s="57"/>
      <c r="JGN78" s="57"/>
      <c r="JGO78" s="57"/>
      <c r="JGP78" s="57"/>
      <c r="JGQ78" s="57"/>
      <c r="JGR78" s="57"/>
      <c r="JGS78" s="57"/>
      <c r="JGT78" s="57"/>
      <c r="JGU78" s="57"/>
      <c r="JGV78" s="57"/>
      <c r="JGW78" s="57"/>
      <c r="JGX78" s="57"/>
      <c r="JGY78" s="57"/>
      <c r="JGZ78" s="57"/>
      <c r="JHA78" s="57"/>
      <c r="JHB78" s="57"/>
      <c r="JHC78" s="57"/>
      <c r="JHD78" s="57"/>
      <c r="JHE78" s="57"/>
      <c r="JHF78" s="57"/>
      <c r="JHG78" s="57"/>
      <c r="JHH78" s="57"/>
      <c r="JHI78" s="57"/>
      <c r="JHJ78" s="57"/>
      <c r="JHK78" s="57"/>
      <c r="JHL78" s="57"/>
      <c r="JHM78" s="57"/>
      <c r="JHN78" s="57"/>
      <c r="JHO78" s="57"/>
      <c r="JHP78" s="57"/>
      <c r="JHQ78" s="57"/>
      <c r="JHR78" s="57"/>
      <c r="JHS78" s="57"/>
      <c r="JHT78" s="57"/>
      <c r="JHU78" s="57"/>
      <c r="JHV78" s="57"/>
      <c r="JHW78" s="57"/>
      <c r="JHX78" s="57"/>
      <c r="JHY78" s="57"/>
      <c r="JHZ78" s="57"/>
      <c r="JIA78" s="57"/>
      <c r="JIB78" s="57"/>
      <c r="JIC78" s="57"/>
      <c r="JID78" s="57"/>
      <c r="JIE78" s="57"/>
      <c r="JIF78" s="57"/>
      <c r="JIG78" s="57"/>
      <c r="JIH78" s="57"/>
      <c r="JII78" s="57"/>
      <c r="JIJ78" s="57"/>
      <c r="JIK78" s="57"/>
      <c r="JIL78" s="57"/>
      <c r="JIM78" s="57"/>
      <c r="JIN78" s="57"/>
      <c r="JIO78" s="57"/>
      <c r="JIP78" s="57"/>
      <c r="JIQ78" s="57"/>
      <c r="JIR78" s="57"/>
      <c r="JIS78" s="57"/>
      <c r="JIT78" s="57"/>
      <c r="JIU78" s="57"/>
      <c r="JIV78" s="57"/>
      <c r="JIW78" s="57"/>
      <c r="JIX78" s="57"/>
      <c r="JIY78" s="57"/>
      <c r="JIZ78" s="57"/>
      <c r="JJA78" s="57"/>
      <c r="JJB78" s="57"/>
      <c r="JJC78" s="57"/>
      <c r="JJD78" s="57"/>
      <c r="JJE78" s="57"/>
      <c r="JJF78" s="57"/>
      <c r="JJG78" s="57"/>
      <c r="JJH78" s="57"/>
      <c r="JJI78" s="57"/>
      <c r="JJJ78" s="57"/>
      <c r="JJK78" s="57"/>
      <c r="JJL78" s="57"/>
      <c r="JJM78" s="57"/>
      <c r="JJN78" s="57"/>
      <c r="JJO78" s="57"/>
      <c r="JJP78" s="57"/>
      <c r="JJQ78" s="57"/>
      <c r="JJR78" s="57"/>
      <c r="JJS78" s="57"/>
      <c r="JJT78" s="57"/>
      <c r="JJU78" s="57"/>
      <c r="JJV78" s="57"/>
      <c r="JJW78" s="57"/>
      <c r="JJX78" s="57"/>
      <c r="JJY78" s="57"/>
      <c r="JJZ78" s="57"/>
      <c r="JKA78" s="57"/>
      <c r="JKB78" s="57"/>
      <c r="JKC78" s="57"/>
      <c r="JKD78" s="57"/>
      <c r="JKE78" s="57"/>
      <c r="JKF78" s="57"/>
      <c r="JKG78" s="57"/>
      <c r="JKH78" s="57"/>
      <c r="JKI78" s="57"/>
      <c r="JKJ78" s="57"/>
      <c r="JKK78" s="57"/>
      <c r="JKL78" s="57"/>
      <c r="JKM78" s="57"/>
      <c r="JKN78" s="57"/>
      <c r="JKO78" s="57"/>
      <c r="JKP78" s="57"/>
      <c r="JKQ78" s="57"/>
      <c r="JKR78" s="57"/>
      <c r="JKS78" s="57"/>
      <c r="JKT78" s="57"/>
      <c r="JKU78" s="57"/>
      <c r="JKV78" s="57"/>
      <c r="JKW78" s="57"/>
      <c r="JKX78" s="57"/>
      <c r="JKY78" s="57"/>
      <c r="JKZ78" s="57"/>
      <c r="JLA78" s="57"/>
      <c r="JLB78" s="57"/>
      <c r="JLC78" s="57"/>
      <c r="JLD78" s="57"/>
      <c r="JLE78" s="57"/>
      <c r="JLF78" s="57"/>
      <c r="JLG78" s="57"/>
      <c r="JLH78" s="57"/>
      <c r="JLI78" s="57"/>
      <c r="JLJ78" s="57"/>
      <c r="JLK78" s="57"/>
      <c r="JLL78" s="57"/>
      <c r="JLM78" s="57"/>
      <c r="JLN78" s="57"/>
      <c r="JLO78" s="57"/>
      <c r="JLP78" s="57"/>
      <c r="JLQ78" s="57"/>
      <c r="JLR78" s="57"/>
      <c r="JLS78" s="57"/>
      <c r="JLT78" s="57"/>
      <c r="JLU78" s="57"/>
      <c r="JLV78" s="57"/>
      <c r="JLW78" s="57"/>
      <c r="JLX78" s="57"/>
      <c r="JLY78" s="57"/>
      <c r="JLZ78" s="57"/>
      <c r="JMA78" s="57"/>
      <c r="JMB78" s="57"/>
      <c r="JMC78" s="57"/>
      <c r="JMD78" s="57"/>
      <c r="JME78" s="57"/>
      <c r="JMF78" s="57"/>
      <c r="JMG78" s="57"/>
      <c r="JMH78" s="57"/>
      <c r="JMI78" s="57"/>
      <c r="JMJ78" s="57"/>
      <c r="JMK78" s="57"/>
      <c r="JML78" s="57"/>
      <c r="JMM78" s="57"/>
      <c r="JMN78" s="57"/>
      <c r="JMO78" s="57"/>
      <c r="JMP78" s="57"/>
      <c r="JMQ78" s="57"/>
      <c r="JMR78" s="57"/>
      <c r="JMS78" s="57"/>
      <c r="JMT78" s="57"/>
      <c r="JMU78" s="57"/>
      <c r="JMV78" s="57"/>
      <c r="JMW78" s="57"/>
      <c r="JMX78" s="57"/>
      <c r="JMY78" s="57"/>
      <c r="JMZ78" s="57"/>
      <c r="JNA78" s="57"/>
      <c r="JNB78" s="57"/>
      <c r="JNC78" s="57"/>
      <c r="JND78" s="57"/>
      <c r="JNE78" s="57"/>
      <c r="JNF78" s="57"/>
      <c r="JNG78" s="57"/>
      <c r="JNH78" s="57"/>
      <c r="JNI78" s="57"/>
      <c r="JNJ78" s="57"/>
      <c r="JNK78" s="57"/>
      <c r="JNL78" s="57"/>
      <c r="JNM78" s="57"/>
      <c r="JNN78" s="57"/>
      <c r="JNO78" s="57"/>
      <c r="JNP78" s="57"/>
      <c r="JNQ78" s="57"/>
      <c r="JNR78" s="57"/>
      <c r="JNS78" s="57"/>
      <c r="JNT78" s="57"/>
      <c r="JNU78" s="57"/>
      <c r="JNV78" s="57"/>
      <c r="JNW78" s="57"/>
      <c r="JNX78" s="57"/>
      <c r="JNY78" s="57"/>
      <c r="JNZ78" s="57"/>
      <c r="JOA78" s="57"/>
      <c r="JOB78" s="57"/>
      <c r="JOC78" s="57"/>
      <c r="JOD78" s="57"/>
      <c r="JOE78" s="57"/>
      <c r="JOF78" s="57"/>
      <c r="JOG78" s="57"/>
      <c r="JOH78" s="57"/>
      <c r="JOI78" s="57"/>
      <c r="JOJ78" s="57"/>
      <c r="JOK78" s="57"/>
      <c r="JOL78" s="57"/>
      <c r="JOM78" s="57"/>
      <c r="JON78" s="57"/>
      <c r="JOO78" s="57"/>
      <c r="JOP78" s="57"/>
      <c r="JOQ78" s="57"/>
      <c r="JOR78" s="57"/>
      <c r="JOS78" s="57"/>
      <c r="JOT78" s="57"/>
      <c r="JOU78" s="57"/>
      <c r="JOV78" s="57"/>
      <c r="JOW78" s="57"/>
      <c r="JOX78" s="57"/>
      <c r="JOY78" s="57"/>
      <c r="JOZ78" s="57"/>
      <c r="JPA78" s="57"/>
      <c r="JPB78" s="57"/>
      <c r="JPC78" s="57"/>
      <c r="JPD78" s="57"/>
      <c r="JPE78" s="57"/>
      <c r="JPF78" s="57"/>
      <c r="JPG78" s="57"/>
      <c r="JPH78" s="57"/>
      <c r="JPI78" s="57"/>
      <c r="JPJ78" s="57"/>
      <c r="JPK78" s="57"/>
      <c r="JPL78" s="57"/>
      <c r="JPM78" s="57"/>
      <c r="JPN78" s="57"/>
      <c r="JPO78" s="57"/>
      <c r="JPP78" s="57"/>
      <c r="JPQ78" s="57"/>
      <c r="JPR78" s="57"/>
      <c r="JPS78" s="57"/>
      <c r="JPT78" s="57"/>
      <c r="JPU78" s="57"/>
      <c r="JPV78" s="57"/>
      <c r="JPW78" s="57"/>
      <c r="JPX78" s="57"/>
      <c r="JPY78" s="57"/>
      <c r="JPZ78" s="57"/>
      <c r="JQA78" s="57"/>
      <c r="JQB78" s="57"/>
      <c r="JQC78" s="57"/>
      <c r="JQD78" s="57"/>
      <c r="JQE78" s="57"/>
      <c r="JQF78" s="57"/>
      <c r="JQG78" s="57"/>
      <c r="JQH78" s="57"/>
      <c r="JQI78" s="57"/>
      <c r="JQJ78" s="57"/>
      <c r="JQK78" s="57"/>
      <c r="JQL78" s="57"/>
      <c r="JQM78" s="57"/>
      <c r="JQN78" s="57"/>
      <c r="JQO78" s="57"/>
      <c r="JQP78" s="57"/>
      <c r="JQQ78" s="57"/>
      <c r="JQR78" s="57"/>
      <c r="JQS78" s="57"/>
      <c r="JQT78" s="57"/>
      <c r="JQU78" s="57"/>
      <c r="JQV78" s="57"/>
      <c r="JQW78" s="57"/>
      <c r="JQX78" s="57"/>
      <c r="JQY78" s="57"/>
      <c r="JQZ78" s="57"/>
      <c r="JRA78" s="57"/>
      <c r="JRB78" s="57"/>
      <c r="JRC78" s="57"/>
      <c r="JRD78" s="57"/>
      <c r="JRE78" s="57"/>
      <c r="JRF78" s="57"/>
      <c r="JRG78" s="57"/>
      <c r="JRH78" s="57"/>
      <c r="JRI78" s="57"/>
      <c r="JRJ78" s="57"/>
      <c r="JRK78" s="57"/>
      <c r="JRL78" s="57"/>
      <c r="JRM78" s="57"/>
      <c r="JRN78" s="57"/>
      <c r="JRO78" s="57"/>
      <c r="JRP78" s="57"/>
      <c r="JRQ78" s="57"/>
      <c r="JRR78" s="57"/>
      <c r="JRS78" s="57"/>
      <c r="JRT78" s="57"/>
      <c r="JRU78" s="57"/>
      <c r="JRV78" s="57"/>
      <c r="JRW78" s="57"/>
      <c r="JRX78" s="57"/>
      <c r="JRY78" s="57"/>
      <c r="JRZ78" s="57"/>
      <c r="JSA78" s="57"/>
      <c r="JSB78" s="57"/>
      <c r="JSC78" s="57"/>
      <c r="JSD78" s="57"/>
      <c r="JSE78" s="57"/>
      <c r="JSF78" s="57"/>
      <c r="JSG78" s="57"/>
      <c r="JSH78" s="57"/>
      <c r="JSI78" s="57"/>
      <c r="JSJ78" s="57"/>
      <c r="JSK78" s="57"/>
      <c r="JSL78" s="57"/>
      <c r="JSM78" s="57"/>
      <c r="JSN78" s="57"/>
      <c r="JSO78" s="57"/>
      <c r="JSP78" s="57"/>
      <c r="JSQ78" s="57"/>
      <c r="JSR78" s="57"/>
      <c r="JSS78" s="57"/>
      <c r="JST78" s="57"/>
      <c r="JSU78" s="57"/>
      <c r="JSV78" s="57"/>
      <c r="JSW78" s="57"/>
      <c r="JSX78" s="57"/>
      <c r="JSY78" s="57"/>
      <c r="JSZ78" s="57"/>
      <c r="JTA78" s="57"/>
      <c r="JTB78" s="57"/>
      <c r="JTC78" s="57"/>
      <c r="JTD78" s="57"/>
      <c r="JTE78" s="57"/>
      <c r="JTF78" s="57"/>
      <c r="JTG78" s="57"/>
      <c r="JTH78" s="57"/>
      <c r="JTI78" s="57"/>
      <c r="JTJ78" s="57"/>
      <c r="JTK78" s="57"/>
      <c r="JTL78" s="57"/>
      <c r="JTM78" s="57"/>
      <c r="JTN78" s="57"/>
      <c r="JTO78" s="57"/>
      <c r="JTP78" s="57"/>
      <c r="JTQ78" s="57"/>
      <c r="JTR78" s="57"/>
      <c r="JTS78" s="57"/>
      <c r="JTT78" s="57"/>
      <c r="JTU78" s="57"/>
      <c r="JTV78" s="57"/>
      <c r="JTW78" s="57"/>
      <c r="JTX78" s="57"/>
      <c r="JTY78" s="57"/>
      <c r="JTZ78" s="57"/>
      <c r="JUA78" s="57"/>
      <c r="JUB78" s="57"/>
      <c r="JUC78" s="57"/>
      <c r="JUD78" s="57"/>
      <c r="JUE78" s="57"/>
      <c r="JUF78" s="57"/>
      <c r="JUG78" s="57"/>
      <c r="JUH78" s="57"/>
      <c r="JUI78" s="57"/>
      <c r="JUJ78" s="57"/>
      <c r="JUK78" s="57"/>
      <c r="JUL78" s="57"/>
      <c r="JUM78" s="57"/>
      <c r="JUN78" s="57"/>
      <c r="JUO78" s="57"/>
      <c r="JUP78" s="57"/>
      <c r="JUQ78" s="57"/>
      <c r="JUR78" s="57"/>
      <c r="JUS78" s="57"/>
      <c r="JUT78" s="57"/>
      <c r="JUU78" s="57"/>
      <c r="JUV78" s="57"/>
      <c r="JUW78" s="57"/>
      <c r="JUX78" s="57"/>
      <c r="JUY78" s="57"/>
      <c r="JUZ78" s="57"/>
      <c r="JVA78" s="57"/>
      <c r="JVB78" s="57"/>
      <c r="JVC78" s="57"/>
      <c r="JVD78" s="57"/>
      <c r="JVE78" s="57"/>
      <c r="JVF78" s="57"/>
      <c r="JVG78" s="57"/>
      <c r="JVH78" s="57"/>
      <c r="JVI78" s="57"/>
      <c r="JVJ78" s="57"/>
      <c r="JVK78" s="57"/>
      <c r="JVL78" s="57"/>
      <c r="JVM78" s="57"/>
      <c r="JVN78" s="57"/>
      <c r="JVO78" s="57"/>
      <c r="JVP78" s="57"/>
      <c r="JVQ78" s="57"/>
      <c r="JVR78" s="57"/>
      <c r="JVS78" s="57"/>
      <c r="JVT78" s="57"/>
      <c r="JVU78" s="57"/>
      <c r="JVV78" s="57"/>
      <c r="JVW78" s="57"/>
      <c r="JVX78" s="57"/>
      <c r="JVY78" s="57"/>
      <c r="JVZ78" s="57"/>
      <c r="JWA78" s="57"/>
      <c r="JWB78" s="57"/>
      <c r="JWC78" s="57"/>
      <c r="JWD78" s="57"/>
      <c r="JWE78" s="57"/>
      <c r="JWF78" s="57"/>
      <c r="JWG78" s="57"/>
      <c r="JWH78" s="57"/>
      <c r="JWI78" s="57"/>
      <c r="JWJ78" s="57"/>
      <c r="JWK78" s="57"/>
      <c r="JWL78" s="57"/>
      <c r="JWM78" s="57"/>
      <c r="JWN78" s="57"/>
      <c r="JWO78" s="57"/>
      <c r="JWP78" s="57"/>
      <c r="JWQ78" s="57"/>
      <c r="JWR78" s="57"/>
      <c r="JWS78" s="57"/>
      <c r="JWT78" s="57"/>
      <c r="JWU78" s="57"/>
      <c r="JWV78" s="57"/>
      <c r="JWW78" s="57"/>
      <c r="JWX78" s="57"/>
      <c r="JWY78" s="57"/>
      <c r="JWZ78" s="57"/>
      <c r="JXA78" s="57"/>
      <c r="JXB78" s="57"/>
      <c r="JXC78" s="57"/>
      <c r="JXD78" s="57"/>
      <c r="JXE78" s="57"/>
      <c r="JXF78" s="57"/>
      <c r="JXG78" s="57"/>
      <c r="JXH78" s="57"/>
      <c r="JXI78" s="57"/>
      <c r="JXJ78" s="57"/>
      <c r="JXK78" s="57"/>
      <c r="JXL78" s="57"/>
      <c r="JXM78" s="57"/>
      <c r="JXN78" s="57"/>
      <c r="JXO78" s="57"/>
      <c r="JXP78" s="57"/>
      <c r="JXQ78" s="57"/>
      <c r="JXR78" s="57"/>
      <c r="JXS78" s="57"/>
      <c r="JXT78" s="57"/>
      <c r="JXU78" s="57"/>
      <c r="JXV78" s="57"/>
      <c r="JXW78" s="57"/>
      <c r="JXX78" s="57"/>
      <c r="JXY78" s="57"/>
      <c r="JXZ78" s="57"/>
      <c r="JYA78" s="57"/>
      <c r="JYB78" s="57"/>
      <c r="JYC78" s="57"/>
      <c r="JYD78" s="57"/>
      <c r="JYE78" s="57"/>
      <c r="JYF78" s="57"/>
      <c r="JYG78" s="57"/>
      <c r="JYH78" s="57"/>
      <c r="JYI78" s="57"/>
      <c r="JYJ78" s="57"/>
      <c r="JYK78" s="57"/>
      <c r="JYL78" s="57"/>
      <c r="JYM78" s="57"/>
      <c r="JYN78" s="57"/>
      <c r="JYO78" s="57"/>
      <c r="JYP78" s="57"/>
      <c r="JYQ78" s="57"/>
      <c r="JYR78" s="57"/>
      <c r="JYS78" s="57"/>
      <c r="JYT78" s="57"/>
      <c r="JYU78" s="57"/>
      <c r="JYV78" s="57"/>
      <c r="JYW78" s="57"/>
      <c r="JYX78" s="57"/>
      <c r="JYY78" s="57"/>
      <c r="JYZ78" s="57"/>
      <c r="JZA78" s="57"/>
      <c r="JZB78" s="57"/>
      <c r="JZC78" s="57"/>
      <c r="JZD78" s="57"/>
      <c r="JZE78" s="57"/>
      <c r="JZF78" s="57"/>
      <c r="JZG78" s="57"/>
      <c r="JZH78" s="57"/>
      <c r="JZI78" s="57"/>
      <c r="JZJ78" s="57"/>
      <c r="JZK78" s="57"/>
      <c r="JZL78" s="57"/>
      <c r="JZM78" s="57"/>
      <c r="JZN78" s="57"/>
      <c r="JZO78" s="57"/>
      <c r="JZP78" s="57"/>
      <c r="JZQ78" s="57"/>
      <c r="JZR78" s="57"/>
      <c r="JZS78" s="57"/>
      <c r="JZT78" s="57"/>
      <c r="JZU78" s="57"/>
      <c r="JZV78" s="57"/>
      <c r="JZW78" s="57"/>
      <c r="JZX78" s="57"/>
      <c r="JZY78" s="57"/>
      <c r="JZZ78" s="57"/>
      <c r="KAA78" s="57"/>
      <c r="KAB78" s="57"/>
      <c r="KAC78" s="57"/>
      <c r="KAD78" s="57"/>
      <c r="KAE78" s="57"/>
      <c r="KAF78" s="57"/>
      <c r="KAG78" s="57"/>
      <c r="KAH78" s="57"/>
      <c r="KAI78" s="57"/>
      <c r="KAJ78" s="57"/>
      <c r="KAK78" s="57"/>
      <c r="KAL78" s="57"/>
      <c r="KAM78" s="57"/>
      <c r="KAN78" s="57"/>
      <c r="KAO78" s="57"/>
      <c r="KAP78" s="57"/>
      <c r="KAQ78" s="57"/>
      <c r="KAR78" s="57"/>
      <c r="KAS78" s="57"/>
      <c r="KAT78" s="57"/>
      <c r="KAU78" s="57"/>
      <c r="KAV78" s="57"/>
      <c r="KAW78" s="57"/>
      <c r="KAX78" s="57"/>
      <c r="KAY78" s="57"/>
      <c r="KAZ78" s="57"/>
      <c r="KBA78" s="57"/>
      <c r="KBB78" s="57"/>
      <c r="KBC78" s="57"/>
      <c r="KBD78" s="57"/>
      <c r="KBE78" s="57"/>
      <c r="KBF78" s="57"/>
      <c r="KBG78" s="57"/>
      <c r="KBH78" s="57"/>
      <c r="KBI78" s="57"/>
      <c r="KBJ78" s="57"/>
      <c r="KBK78" s="57"/>
      <c r="KBL78" s="57"/>
      <c r="KBM78" s="57"/>
      <c r="KBN78" s="57"/>
      <c r="KBO78" s="57"/>
      <c r="KBP78" s="57"/>
      <c r="KBQ78" s="57"/>
      <c r="KBR78" s="57"/>
      <c r="KBS78" s="57"/>
      <c r="KBT78" s="57"/>
      <c r="KBU78" s="57"/>
      <c r="KBV78" s="57"/>
      <c r="KBW78" s="57"/>
      <c r="KBX78" s="57"/>
      <c r="KBY78" s="57"/>
      <c r="KBZ78" s="57"/>
      <c r="KCA78" s="57"/>
      <c r="KCB78" s="57"/>
      <c r="KCC78" s="57"/>
      <c r="KCD78" s="57"/>
      <c r="KCE78" s="57"/>
      <c r="KCF78" s="57"/>
      <c r="KCG78" s="57"/>
      <c r="KCH78" s="57"/>
      <c r="KCI78" s="57"/>
      <c r="KCJ78" s="57"/>
      <c r="KCK78" s="57"/>
      <c r="KCL78" s="57"/>
      <c r="KCM78" s="57"/>
      <c r="KCN78" s="57"/>
      <c r="KCO78" s="57"/>
      <c r="KCP78" s="57"/>
      <c r="KCQ78" s="57"/>
      <c r="KCR78" s="57"/>
      <c r="KCS78" s="57"/>
      <c r="KCT78" s="57"/>
      <c r="KCU78" s="57"/>
      <c r="KCV78" s="57"/>
      <c r="KCW78" s="57"/>
      <c r="KCX78" s="57"/>
      <c r="KCY78" s="57"/>
      <c r="KCZ78" s="57"/>
      <c r="KDA78" s="57"/>
      <c r="KDB78" s="57"/>
      <c r="KDC78" s="57"/>
      <c r="KDD78" s="57"/>
      <c r="KDE78" s="57"/>
      <c r="KDF78" s="57"/>
      <c r="KDG78" s="57"/>
      <c r="KDH78" s="57"/>
      <c r="KDI78" s="57"/>
      <c r="KDJ78" s="57"/>
      <c r="KDK78" s="57"/>
      <c r="KDL78" s="57"/>
      <c r="KDM78" s="57"/>
      <c r="KDN78" s="57"/>
      <c r="KDO78" s="57"/>
      <c r="KDP78" s="57"/>
      <c r="KDQ78" s="57"/>
      <c r="KDR78" s="57"/>
      <c r="KDS78" s="57"/>
      <c r="KDT78" s="57"/>
      <c r="KDU78" s="57"/>
      <c r="KDV78" s="57"/>
      <c r="KDW78" s="57"/>
      <c r="KDX78" s="57"/>
      <c r="KDY78" s="57"/>
      <c r="KDZ78" s="57"/>
      <c r="KEA78" s="57"/>
      <c r="KEB78" s="57"/>
      <c r="KEC78" s="57"/>
      <c r="KED78" s="57"/>
      <c r="KEE78" s="57"/>
      <c r="KEF78" s="57"/>
      <c r="KEG78" s="57"/>
      <c r="KEH78" s="57"/>
      <c r="KEI78" s="57"/>
      <c r="KEJ78" s="57"/>
      <c r="KEK78" s="57"/>
      <c r="KEL78" s="57"/>
      <c r="KEM78" s="57"/>
      <c r="KEN78" s="57"/>
      <c r="KEO78" s="57"/>
      <c r="KEP78" s="57"/>
      <c r="KEQ78" s="57"/>
      <c r="KER78" s="57"/>
      <c r="KES78" s="57"/>
      <c r="KET78" s="57"/>
      <c r="KEU78" s="57"/>
      <c r="KEV78" s="57"/>
      <c r="KEW78" s="57"/>
      <c r="KEX78" s="57"/>
      <c r="KEY78" s="57"/>
      <c r="KEZ78" s="57"/>
      <c r="KFA78" s="57"/>
      <c r="KFB78" s="57"/>
      <c r="KFC78" s="57"/>
      <c r="KFD78" s="57"/>
      <c r="KFE78" s="57"/>
      <c r="KFF78" s="57"/>
      <c r="KFG78" s="57"/>
      <c r="KFH78" s="57"/>
      <c r="KFI78" s="57"/>
      <c r="KFJ78" s="57"/>
      <c r="KFK78" s="57"/>
      <c r="KFL78" s="57"/>
      <c r="KFM78" s="57"/>
      <c r="KFN78" s="57"/>
      <c r="KFO78" s="57"/>
      <c r="KFP78" s="57"/>
      <c r="KFQ78" s="57"/>
      <c r="KFR78" s="57"/>
      <c r="KFS78" s="57"/>
      <c r="KFT78" s="57"/>
      <c r="KFU78" s="57"/>
      <c r="KFV78" s="57"/>
      <c r="KFW78" s="57"/>
      <c r="KFX78" s="57"/>
      <c r="KFY78" s="57"/>
      <c r="KFZ78" s="57"/>
      <c r="KGA78" s="57"/>
      <c r="KGB78" s="57"/>
      <c r="KGC78" s="57"/>
      <c r="KGD78" s="57"/>
      <c r="KGE78" s="57"/>
      <c r="KGF78" s="57"/>
      <c r="KGG78" s="57"/>
      <c r="KGH78" s="57"/>
      <c r="KGI78" s="57"/>
      <c r="KGJ78" s="57"/>
      <c r="KGK78" s="57"/>
      <c r="KGL78" s="57"/>
      <c r="KGM78" s="57"/>
      <c r="KGN78" s="57"/>
      <c r="KGO78" s="57"/>
      <c r="KGP78" s="57"/>
      <c r="KGQ78" s="57"/>
      <c r="KGR78" s="57"/>
      <c r="KGS78" s="57"/>
      <c r="KGT78" s="57"/>
      <c r="KGU78" s="57"/>
      <c r="KGV78" s="57"/>
      <c r="KGW78" s="57"/>
      <c r="KGX78" s="57"/>
      <c r="KGY78" s="57"/>
      <c r="KGZ78" s="57"/>
      <c r="KHA78" s="57"/>
      <c r="KHB78" s="57"/>
      <c r="KHC78" s="57"/>
      <c r="KHD78" s="57"/>
      <c r="KHE78" s="57"/>
      <c r="KHF78" s="57"/>
      <c r="KHG78" s="57"/>
      <c r="KHH78" s="57"/>
      <c r="KHI78" s="57"/>
      <c r="KHJ78" s="57"/>
      <c r="KHK78" s="57"/>
      <c r="KHL78" s="57"/>
      <c r="KHM78" s="57"/>
      <c r="KHN78" s="57"/>
      <c r="KHO78" s="57"/>
      <c r="KHP78" s="57"/>
      <c r="KHQ78" s="57"/>
      <c r="KHR78" s="57"/>
      <c r="KHS78" s="57"/>
      <c r="KHT78" s="57"/>
      <c r="KHU78" s="57"/>
      <c r="KHV78" s="57"/>
      <c r="KHW78" s="57"/>
      <c r="KHX78" s="57"/>
      <c r="KHY78" s="57"/>
      <c r="KHZ78" s="57"/>
      <c r="KIA78" s="57"/>
      <c r="KIB78" s="57"/>
      <c r="KIC78" s="57"/>
      <c r="KID78" s="57"/>
      <c r="KIE78" s="57"/>
      <c r="KIF78" s="57"/>
      <c r="KIG78" s="57"/>
      <c r="KIH78" s="57"/>
      <c r="KII78" s="57"/>
      <c r="KIJ78" s="57"/>
      <c r="KIK78" s="57"/>
      <c r="KIL78" s="57"/>
      <c r="KIM78" s="57"/>
      <c r="KIN78" s="57"/>
      <c r="KIO78" s="57"/>
      <c r="KIP78" s="57"/>
      <c r="KIQ78" s="57"/>
      <c r="KIR78" s="57"/>
      <c r="KIS78" s="57"/>
      <c r="KIT78" s="57"/>
      <c r="KIU78" s="57"/>
      <c r="KIV78" s="57"/>
      <c r="KIW78" s="57"/>
      <c r="KIX78" s="57"/>
      <c r="KIY78" s="57"/>
      <c r="KIZ78" s="57"/>
      <c r="KJA78" s="57"/>
      <c r="KJB78" s="57"/>
      <c r="KJC78" s="57"/>
      <c r="KJD78" s="57"/>
      <c r="KJE78" s="57"/>
      <c r="KJF78" s="57"/>
      <c r="KJG78" s="57"/>
      <c r="KJH78" s="57"/>
      <c r="KJI78" s="57"/>
      <c r="KJJ78" s="57"/>
      <c r="KJK78" s="57"/>
      <c r="KJL78" s="57"/>
      <c r="KJM78" s="57"/>
      <c r="KJN78" s="57"/>
      <c r="KJO78" s="57"/>
      <c r="KJP78" s="57"/>
      <c r="KJQ78" s="57"/>
      <c r="KJR78" s="57"/>
      <c r="KJS78" s="57"/>
      <c r="KJT78" s="57"/>
      <c r="KJU78" s="57"/>
      <c r="KJV78" s="57"/>
      <c r="KJW78" s="57"/>
      <c r="KJX78" s="57"/>
      <c r="KJY78" s="57"/>
      <c r="KJZ78" s="57"/>
      <c r="KKA78" s="57"/>
      <c r="KKB78" s="57"/>
      <c r="KKC78" s="57"/>
      <c r="KKD78" s="57"/>
      <c r="KKE78" s="57"/>
      <c r="KKF78" s="57"/>
      <c r="KKG78" s="57"/>
      <c r="KKH78" s="57"/>
      <c r="KKI78" s="57"/>
      <c r="KKJ78" s="57"/>
      <c r="KKK78" s="57"/>
      <c r="KKL78" s="57"/>
      <c r="KKM78" s="57"/>
      <c r="KKN78" s="57"/>
      <c r="KKO78" s="57"/>
      <c r="KKP78" s="57"/>
      <c r="KKQ78" s="57"/>
      <c r="KKR78" s="57"/>
      <c r="KKS78" s="57"/>
      <c r="KKT78" s="57"/>
      <c r="KKU78" s="57"/>
      <c r="KKV78" s="57"/>
      <c r="KKW78" s="57"/>
      <c r="KKX78" s="57"/>
      <c r="KKY78" s="57"/>
      <c r="KKZ78" s="57"/>
      <c r="KLA78" s="57"/>
      <c r="KLB78" s="57"/>
      <c r="KLC78" s="57"/>
      <c r="KLD78" s="57"/>
      <c r="KLE78" s="57"/>
      <c r="KLF78" s="57"/>
      <c r="KLG78" s="57"/>
      <c r="KLH78" s="57"/>
      <c r="KLI78" s="57"/>
      <c r="KLJ78" s="57"/>
      <c r="KLK78" s="57"/>
      <c r="KLL78" s="57"/>
      <c r="KLM78" s="57"/>
      <c r="KLN78" s="57"/>
      <c r="KLO78" s="57"/>
      <c r="KLP78" s="57"/>
      <c r="KLQ78" s="57"/>
      <c r="KLR78" s="57"/>
      <c r="KLS78" s="57"/>
      <c r="KLT78" s="57"/>
      <c r="KLU78" s="57"/>
      <c r="KLV78" s="57"/>
      <c r="KLW78" s="57"/>
      <c r="KLX78" s="57"/>
      <c r="KLY78" s="57"/>
      <c r="KLZ78" s="57"/>
      <c r="KMA78" s="57"/>
      <c r="KMB78" s="57"/>
      <c r="KMC78" s="57"/>
      <c r="KMD78" s="57"/>
      <c r="KME78" s="57"/>
      <c r="KMF78" s="57"/>
      <c r="KMG78" s="57"/>
      <c r="KMH78" s="57"/>
      <c r="KMI78" s="57"/>
      <c r="KMJ78" s="57"/>
      <c r="KMK78" s="57"/>
      <c r="KML78" s="57"/>
      <c r="KMM78" s="57"/>
      <c r="KMN78" s="57"/>
      <c r="KMO78" s="57"/>
      <c r="KMP78" s="57"/>
      <c r="KMQ78" s="57"/>
      <c r="KMR78" s="57"/>
      <c r="KMS78" s="57"/>
      <c r="KMT78" s="57"/>
      <c r="KMU78" s="57"/>
      <c r="KMV78" s="57"/>
      <c r="KMW78" s="57"/>
      <c r="KMX78" s="57"/>
      <c r="KMY78" s="57"/>
      <c r="KMZ78" s="57"/>
      <c r="KNA78" s="57"/>
      <c r="KNB78" s="57"/>
      <c r="KNC78" s="57"/>
      <c r="KND78" s="57"/>
      <c r="KNE78" s="57"/>
      <c r="KNF78" s="57"/>
      <c r="KNG78" s="57"/>
      <c r="KNH78" s="57"/>
      <c r="KNI78" s="57"/>
      <c r="KNJ78" s="57"/>
      <c r="KNK78" s="57"/>
      <c r="KNL78" s="57"/>
      <c r="KNM78" s="57"/>
      <c r="KNN78" s="57"/>
      <c r="KNO78" s="57"/>
      <c r="KNP78" s="57"/>
      <c r="KNQ78" s="57"/>
      <c r="KNR78" s="57"/>
      <c r="KNS78" s="57"/>
      <c r="KNT78" s="57"/>
      <c r="KNU78" s="57"/>
      <c r="KNV78" s="57"/>
      <c r="KNW78" s="57"/>
      <c r="KNX78" s="57"/>
      <c r="KNY78" s="57"/>
      <c r="KNZ78" s="57"/>
      <c r="KOA78" s="57"/>
      <c r="KOB78" s="57"/>
      <c r="KOC78" s="57"/>
      <c r="KOD78" s="57"/>
      <c r="KOE78" s="57"/>
      <c r="KOF78" s="57"/>
      <c r="KOG78" s="57"/>
      <c r="KOH78" s="57"/>
      <c r="KOI78" s="57"/>
      <c r="KOJ78" s="57"/>
      <c r="KOK78" s="57"/>
      <c r="KOL78" s="57"/>
      <c r="KOM78" s="57"/>
      <c r="KON78" s="57"/>
      <c r="KOO78" s="57"/>
      <c r="KOP78" s="57"/>
      <c r="KOQ78" s="57"/>
      <c r="KOR78" s="57"/>
      <c r="KOS78" s="57"/>
      <c r="KOT78" s="57"/>
      <c r="KOU78" s="57"/>
      <c r="KOV78" s="57"/>
      <c r="KOW78" s="57"/>
      <c r="KOX78" s="57"/>
      <c r="KOY78" s="57"/>
      <c r="KOZ78" s="57"/>
      <c r="KPA78" s="57"/>
      <c r="KPB78" s="57"/>
      <c r="KPC78" s="57"/>
      <c r="KPD78" s="57"/>
      <c r="KPE78" s="57"/>
      <c r="KPF78" s="57"/>
      <c r="KPG78" s="57"/>
      <c r="KPH78" s="57"/>
      <c r="KPI78" s="57"/>
      <c r="KPJ78" s="57"/>
      <c r="KPK78" s="57"/>
      <c r="KPL78" s="57"/>
      <c r="KPM78" s="57"/>
      <c r="KPN78" s="57"/>
      <c r="KPO78" s="57"/>
      <c r="KPP78" s="57"/>
      <c r="KPQ78" s="57"/>
      <c r="KPR78" s="57"/>
      <c r="KPS78" s="57"/>
      <c r="KPT78" s="57"/>
      <c r="KPU78" s="57"/>
      <c r="KPV78" s="57"/>
      <c r="KPW78" s="57"/>
      <c r="KPX78" s="57"/>
      <c r="KPY78" s="57"/>
      <c r="KPZ78" s="57"/>
      <c r="KQA78" s="57"/>
      <c r="KQB78" s="57"/>
      <c r="KQC78" s="57"/>
      <c r="KQD78" s="57"/>
      <c r="KQE78" s="57"/>
      <c r="KQF78" s="57"/>
      <c r="KQG78" s="57"/>
      <c r="KQH78" s="57"/>
      <c r="KQI78" s="57"/>
      <c r="KQJ78" s="57"/>
      <c r="KQK78" s="57"/>
      <c r="KQL78" s="57"/>
      <c r="KQM78" s="57"/>
      <c r="KQN78" s="57"/>
      <c r="KQO78" s="57"/>
      <c r="KQP78" s="57"/>
      <c r="KQQ78" s="57"/>
      <c r="KQR78" s="57"/>
      <c r="KQS78" s="57"/>
      <c r="KQT78" s="57"/>
      <c r="KQU78" s="57"/>
      <c r="KQV78" s="57"/>
      <c r="KQW78" s="57"/>
      <c r="KQX78" s="57"/>
      <c r="KQY78" s="57"/>
      <c r="KQZ78" s="57"/>
      <c r="KRA78" s="57"/>
      <c r="KRB78" s="57"/>
      <c r="KRC78" s="57"/>
      <c r="KRD78" s="57"/>
      <c r="KRE78" s="57"/>
      <c r="KRF78" s="57"/>
      <c r="KRG78" s="57"/>
      <c r="KRH78" s="57"/>
      <c r="KRI78" s="57"/>
      <c r="KRJ78" s="57"/>
      <c r="KRK78" s="57"/>
      <c r="KRL78" s="57"/>
      <c r="KRM78" s="57"/>
      <c r="KRN78" s="57"/>
      <c r="KRO78" s="57"/>
      <c r="KRP78" s="57"/>
      <c r="KRQ78" s="57"/>
      <c r="KRR78" s="57"/>
      <c r="KRS78" s="57"/>
      <c r="KRT78" s="57"/>
      <c r="KRU78" s="57"/>
      <c r="KRV78" s="57"/>
      <c r="KRW78" s="57"/>
      <c r="KRX78" s="57"/>
      <c r="KRY78" s="57"/>
      <c r="KRZ78" s="57"/>
      <c r="KSA78" s="57"/>
      <c r="KSB78" s="57"/>
      <c r="KSC78" s="57"/>
      <c r="KSD78" s="57"/>
      <c r="KSE78" s="57"/>
      <c r="KSF78" s="57"/>
      <c r="KSG78" s="57"/>
      <c r="KSH78" s="57"/>
      <c r="KSI78" s="57"/>
      <c r="KSJ78" s="57"/>
      <c r="KSK78" s="57"/>
      <c r="KSL78" s="57"/>
      <c r="KSM78" s="57"/>
      <c r="KSN78" s="57"/>
      <c r="KSO78" s="57"/>
      <c r="KSP78" s="57"/>
      <c r="KSQ78" s="57"/>
      <c r="KSR78" s="57"/>
      <c r="KSS78" s="57"/>
      <c r="KST78" s="57"/>
      <c r="KSU78" s="57"/>
      <c r="KSV78" s="57"/>
      <c r="KSW78" s="57"/>
      <c r="KSX78" s="57"/>
      <c r="KSY78" s="57"/>
      <c r="KSZ78" s="57"/>
      <c r="KTA78" s="57"/>
      <c r="KTB78" s="57"/>
      <c r="KTC78" s="57"/>
      <c r="KTD78" s="57"/>
      <c r="KTE78" s="57"/>
      <c r="KTF78" s="57"/>
      <c r="KTG78" s="57"/>
      <c r="KTH78" s="57"/>
      <c r="KTI78" s="57"/>
      <c r="KTJ78" s="57"/>
      <c r="KTK78" s="57"/>
      <c r="KTL78" s="57"/>
      <c r="KTM78" s="57"/>
      <c r="KTN78" s="57"/>
      <c r="KTO78" s="57"/>
      <c r="KTP78" s="57"/>
      <c r="KTQ78" s="57"/>
      <c r="KTR78" s="57"/>
      <c r="KTS78" s="57"/>
      <c r="KTT78" s="57"/>
      <c r="KTU78" s="57"/>
      <c r="KTV78" s="57"/>
      <c r="KTW78" s="57"/>
      <c r="KTX78" s="57"/>
      <c r="KTY78" s="57"/>
      <c r="KTZ78" s="57"/>
      <c r="KUA78" s="57"/>
      <c r="KUB78" s="57"/>
      <c r="KUC78" s="57"/>
      <c r="KUD78" s="57"/>
      <c r="KUE78" s="57"/>
      <c r="KUF78" s="57"/>
      <c r="KUG78" s="57"/>
      <c r="KUH78" s="57"/>
      <c r="KUI78" s="57"/>
      <c r="KUJ78" s="57"/>
      <c r="KUK78" s="57"/>
      <c r="KUL78" s="57"/>
      <c r="KUM78" s="57"/>
      <c r="KUN78" s="57"/>
      <c r="KUO78" s="57"/>
      <c r="KUP78" s="57"/>
      <c r="KUQ78" s="57"/>
      <c r="KUR78" s="57"/>
      <c r="KUS78" s="57"/>
      <c r="KUT78" s="57"/>
      <c r="KUU78" s="57"/>
      <c r="KUV78" s="57"/>
      <c r="KUW78" s="57"/>
      <c r="KUX78" s="57"/>
      <c r="KUY78" s="57"/>
      <c r="KUZ78" s="57"/>
      <c r="KVA78" s="57"/>
      <c r="KVB78" s="57"/>
      <c r="KVC78" s="57"/>
      <c r="KVD78" s="57"/>
      <c r="KVE78" s="57"/>
      <c r="KVF78" s="57"/>
      <c r="KVG78" s="57"/>
      <c r="KVH78" s="57"/>
      <c r="KVI78" s="57"/>
      <c r="KVJ78" s="57"/>
      <c r="KVK78" s="57"/>
      <c r="KVL78" s="57"/>
      <c r="KVM78" s="57"/>
      <c r="KVN78" s="57"/>
      <c r="KVO78" s="57"/>
      <c r="KVP78" s="57"/>
      <c r="KVQ78" s="57"/>
      <c r="KVR78" s="57"/>
      <c r="KVS78" s="57"/>
      <c r="KVT78" s="57"/>
      <c r="KVU78" s="57"/>
      <c r="KVV78" s="57"/>
      <c r="KVW78" s="57"/>
      <c r="KVX78" s="57"/>
      <c r="KVY78" s="57"/>
      <c r="KVZ78" s="57"/>
      <c r="KWA78" s="57"/>
      <c r="KWB78" s="57"/>
      <c r="KWC78" s="57"/>
      <c r="KWD78" s="57"/>
      <c r="KWE78" s="57"/>
      <c r="KWF78" s="57"/>
      <c r="KWG78" s="57"/>
      <c r="KWH78" s="57"/>
      <c r="KWI78" s="57"/>
      <c r="KWJ78" s="57"/>
      <c r="KWK78" s="57"/>
      <c r="KWL78" s="57"/>
      <c r="KWM78" s="57"/>
      <c r="KWN78" s="57"/>
      <c r="KWO78" s="57"/>
      <c r="KWP78" s="57"/>
      <c r="KWQ78" s="57"/>
      <c r="KWR78" s="57"/>
      <c r="KWS78" s="57"/>
      <c r="KWT78" s="57"/>
      <c r="KWU78" s="57"/>
      <c r="KWV78" s="57"/>
      <c r="KWW78" s="57"/>
      <c r="KWX78" s="57"/>
      <c r="KWY78" s="57"/>
      <c r="KWZ78" s="57"/>
      <c r="KXA78" s="57"/>
      <c r="KXB78" s="57"/>
      <c r="KXC78" s="57"/>
      <c r="KXD78" s="57"/>
      <c r="KXE78" s="57"/>
      <c r="KXF78" s="57"/>
      <c r="KXG78" s="57"/>
      <c r="KXH78" s="57"/>
      <c r="KXI78" s="57"/>
      <c r="KXJ78" s="57"/>
      <c r="KXK78" s="57"/>
      <c r="KXL78" s="57"/>
      <c r="KXM78" s="57"/>
      <c r="KXN78" s="57"/>
      <c r="KXO78" s="57"/>
      <c r="KXP78" s="57"/>
      <c r="KXQ78" s="57"/>
      <c r="KXR78" s="57"/>
      <c r="KXS78" s="57"/>
      <c r="KXT78" s="57"/>
      <c r="KXU78" s="57"/>
      <c r="KXV78" s="57"/>
      <c r="KXW78" s="57"/>
      <c r="KXX78" s="57"/>
      <c r="KXY78" s="57"/>
      <c r="KXZ78" s="57"/>
      <c r="KYA78" s="57"/>
      <c r="KYB78" s="57"/>
      <c r="KYC78" s="57"/>
      <c r="KYD78" s="57"/>
      <c r="KYE78" s="57"/>
      <c r="KYF78" s="57"/>
      <c r="KYG78" s="57"/>
      <c r="KYH78" s="57"/>
      <c r="KYI78" s="57"/>
      <c r="KYJ78" s="57"/>
      <c r="KYK78" s="57"/>
      <c r="KYL78" s="57"/>
      <c r="KYM78" s="57"/>
      <c r="KYN78" s="57"/>
      <c r="KYO78" s="57"/>
      <c r="KYP78" s="57"/>
      <c r="KYQ78" s="57"/>
      <c r="KYR78" s="57"/>
      <c r="KYS78" s="57"/>
      <c r="KYT78" s="57"/>
      <c r="KYU78" s="57"/>
      <c r="KYV78" s="57"/>
      <c r="KYW78" s="57"/>
      <c r="KYX78" s="57"/>
      <c r="KYY78" s="57"/>
      <c r="KYZ78" s="57"/>
      <c r="KZA78" s="57"/>
      <c r="KZB78" s="57"/>
      <c r="KZC78" s="57"/>
      <c r="KZD78" s="57"/>
      <c r="KZE78" s="57"/>
      <c r="KZF78" s="57"/>
      <c r="KZG78" s="57"/>
      <c r="KZH78" s="57"/>
      <c r="KZI78" s="57"/>
      <c r="KZJ78" s="57"/>
      <c r="KZK78" s="57"/>
      <c r="KZL78" s="57"/>
      <c r="KZM78" s="57"/>
      <c r="KZN78" s="57"/>
      <c r="KZO78" s="57"/>
      <c r="KZP78" s="57"/>
      <c r="KZQ78" s="57"/>
      <c r="KZR78" s="57"/>
      <c r="KZS78" s="57"/>
      <c r="KZT78" s="57"/>
      <c r="KZU78" s="57"/>
      <c r="KZV78" s="57"/>
      <c r="KZW78" s="57"/>
      <c r="KZX78" s="57"/>
      <c r="KZY78" s="57"/>
      <c r="KZZ78" s="57"/>
      <c r="LAA78" s="57"/>
      <c r="LAB78" s="57"/>
      <c r="LAC78" s="57"/>
      <c r="LAD78" s="57"/>
      <c r="LAE78" s="57"/>
      <c r="LAF78" s="57"/>
      <c r="LAG78" s="57"/>
      <c r="LAH78" s="57"/>
      <c r="LAI78" s="57"/>
      <c r="LAJ78" s="57"/>
      <c r="LAK78" s="57"/>
      <c r="LAL78" s="57"/>
      <c r="LAM78" s="57"/>
      <c r="LAN78" s="57"/>
      <c r="LAO78" s="57"/>
      <c r="LAP78" s="57"/>
      <c r="LAQ78" s="57"/>
      <c r="LAR78" s="57"/>
      <c r="LAS78" s="57"/>
      <c r="LAT78" s="57"/>
      <c r="LAU78" s="57"/>
      <c r="LAV78" s="57"/>
      <c r="LAW78" s="57"/>
      <c r="LAX78" s="57"/>
      <c r="LAY78" s="57"/>
      <c r="LAZ78" s="57"/>
      <c r="LBA78" s="57"/>
      <c r="LBB78" s="57"/>
      <c r="LBC78" s="57"/>
      <c r="LBD78" s="57"/>
      <c r="LBE78" s="57"/>
      <c r="LBF78" s="57"/>
      <c r="LBG78" s="57"/>
      <c r="LBH78" s="57"/>
      <c r="LBI78" s="57"/>
      <c r="LBJ78" s="57"/>
      <c r="LBK78" s="57"/>
      <c r="LBL78" s="57"/>
      <c r="LBM78" s="57"/>
      <c r="LBN78" s="57"/>
      <c r="LBO78" s="57"/>
      <c r="LBP78" s="57"/>
      <c r="LBQ78" s="57"/>
      <c r="LBR78" s="57"/>
      <c r="LBS78" s="57"/>
      <c r="LBT78" s="57"/>
      <c r="LBU78" s="57"/>
      <c r="LBV78" s="57"/>
      <c r="LBW78" s="57"/>
      <c r="LBX78" s="57"/>
      <c r="LBY78" s="57"/>
      <c r="LBZ78" s="57"/>
      <c r="LCA78" s="57"/>
      <c r="LCB78" s="57"/>
      <c r="LCC78" s="57"/>
      <c r="LCD78" s="57"/>
      <c r="LCE78" s="57"/>
      <c r="LCF78" s="57"/>
      <c r="LCG78" s="57"/>
      <c r="LCH78" s="57"/>
      <c r="LCI78" s="57"/>
      <c r="LCJ78" s="57"/>
      <c r="LCK78" s="57"/>
      <c r="LCL78" s="57"/>
      <c r="LCM78" s="57"/>
      <c r="LCN78" s="57"/>
      <c r="LCO78" s="57"/>
      <c r="LCP78" s="57"/>
      <c r="LCQ78" s="57"/>
      <c r="LCR78" s="57"/>
      <c r="LCS78" s="57"/>
      <c r="LCT78" s="57"/>
      <c r="LCU78" s="57"/>
      <c r="LCV78" s="57"/>
      <c r="LCW78" s="57"/>
      <c r="LCX78" s="57"/>
      <c r="LCY78" s="57"/>
      <c r="LCZ78" s="57"/>
      <c r="LDA78" s="57"/>
      <c r="LDB78" s="57"/>
      <c r="LDC78" s="57"/>
      <c r="LDD78" s="57"/>
      <c r="LDE78" s="57"/>
      <c r="LDF78" s="57"/>
      <c r="LDG78" s="57"/>
      <c r="LDH78" s="57"/>
      <c r="LDI78" s="57"/>
      <c r="LDJ78" s="57"/>
      <c r="LDK78" s="57"/>
      <c r="LDL78" s="57"/>
      <c r="LDM78" s="57"/>
      <c r="LDN78" s="57"/>
      <c r="LDO78" s="57"/>
      <c r="LDP78" s="57"/>
      <c r="LDQ78" s="57"/>
      <c r="LDR78" s="57"/>
      <c r="LDS78" s="57"/>
      <c r="LDT78" s="57"/>
      <c r="LDU78" s="57"/>
      <c r="LDV78" s="57"/>
      <c r="LDW78" s="57"/>
      <c r="LDX78" s="57"/>
      <c r="LDY78" s="57"/>
      <c r="LDZ78" s="57"/>
      <c r="LEA78" s="57"/>
      <c r="LEB78" s="57"/>
      <c r="LEC78" s="57"/>
      <c r="LED78" s="57"/>
      <c r="LEE78" s="57"/>
      <c r="LEF78" s="57"/>
      <c r="LEG78" s="57"/>
      <c r="LEH78" s="57"/>
      <c r="LEI78" s="57"/>
      <c r="LEJ78" s="57"/>
      <c r="LEK78" s="57"/>
      <c r="LEL78" s="57"/>
      <c r="LEM78" s="57"/>
      <c r="LEN78" s="57"/>
      <c r="LEO78" s="57"/>
      <c r="LEP78" s="57"/>
      <c r="LEQ78" s="57"/>
      <c r="LER78" s="57"/>
      <c r="LES78" s="57"/>
      <c r="LET78" s="57"/>
      <c r="LEU78" s="57"/>
      <c r="LEV78" s="57"/>
      <c r="LEW78" s="57"/>
      <c r="LEX78" s="57"/>
      <c r="LEY78" s="57"/>
      <c r="LEZ78" s="57"/>
      <c r="LFA78" s="57"/>
      <c r="LFB78" s="57"/>
      <c r="LFC78" s="57"/>
      <c r="LFD78" s="57"/>
      <c r="LFE78" s="57"/>
      <c r="LFF78" s="57"/>
      <c r="LFG78" s="57"/>
      <c r="LFH78" s="57"/>
      <c r="LFI78" s="57"/>
      <c r="LFJ78" s="57"/>
      <c r="LFK78" s="57"/>
      <c r="LFL78" s="57"/>
      <c r="LFM78" s="57"/>
      <c r="LFN78" s="57"/>
      <c r="LFO78" s="57"/>
      <c r="LFP78" s="57"/>
      <c r="LFQ78" s="57"/>
      <c r="LFR78" s="57"/>
      <c r="LFS78" s="57"/>
      <c r="LFT78" s="57"/>
      <c r="LFU78" s="57"/>
      <c r="LFV78" s="57"/>
      <c r="LFW78" s="57"/>
      <c r="LFX78" s="57"/>
      <c r="LFY78" s="57"/>
      <c r="LFZ78" s="57"/>
      <c r="LGA78" s="57"/>
      <c r="LGB78" s="57"/>
      <c r="LGC78" s="57"/>
      <c r="LGD78" s="57"/>
      <c r="LGE78" s="57"/>
      <c r="LGF78" s="57"/>
      <c r="LGG78" s="57"/>
      <c r="LGH78" s="57"/>
      <c r="LGI78" s="57"/>
      <c r="LGJ78" s="57"/>
      <c r="LGK78" s="57"/>
      <c r="LGL78" s="57"/>
      <c r="LGM78" s="57"/>
      <c r="LGN78" s="57"/>
      <c r="LGO78" s="57"/>
      <c r="LGP78" s="57"/>
      <c r="LGQ78" s="57"/>
      <c r="LGR78" s="57"/>
      <c r="LGS78" s="57"/>
      <c r="LGT78" s="57"/>
      <c r="LGU78" s="57"/>
      <c r="LGV78" s="57"/>
      <c r="LGW78" s="57"/>
      <c r="LGX78" s="57"/>
      <c r="LGY78" s="57"/>
      <c r="LGZ78" s="57"/>
      <c r="LHA78" s="57"/>
      <c r="LHB78" s="57"/>
      <c r="LHC78" s="57"/>
      <c r="LHD78" s="57"/>
      <c r="LHE78" s="57"/>
      <c r="LHF78" s="57"/>
      <c r="LHG78" s="57"/>
      <c r="LHH78" s="57"/>
      <c r="LHI78" s="57"/>
      <c r="LHJ78" s="57"/>
      <c r="LHK78" s="57"/>
      <c r="LHL78" s="57"/>
      <c r="LHM78" s="57"/>
      <c r="LHN78" s="57"/>
      <c r="LHO78" s="57"/>
      <c r="LHP78" s="57"/>
      <c r="LHQ78" s="57"/>
      <c r="LHR78" s="57"/>
      <c r="LHS78" s="57"/>
      <c r="LHT78" s="57"/>
      <c r="LHU78" s="57"/>
      <c r="LHV78" s="57"/>
      <c r="LHW78" s="57"/>
      <c r="LHX78" s="57"/>
      <c r="LHY78" s="57"/>
      <c r="LHZ78" s="57"/>
      <c r="LIA78" s="57"/>
      <c r="LIB78" s="57"/>
      <c r="LIC78" s="57"/>
      <c r="LID78" s="57"/>
      <c r="LIE78" s="57"/>
      <c r="LIF78" s="57"/>
      <c r="LIG78" s="57"/>
      <c r="LIH78" s="57"/>
      <c r="LII78" s="57"/>
      <c r="LIJ78" s="57"/>
      <c r="LIK78" s="57"/>
      <c r="LIL78" s="57"/>
      <c r="LIM78" s="57"/>
      <c r="LIN78" s="57"/>
      <c r="LIO78" s="57"/>
      <c r="LIP78" s="57"/>
      <c r="LIQ78" s="57"/>
      <c r="LIR78" s="57"/>
      <c r="LIS78" s="57"/>
      <c r="LIT78" s="57"/>
      <c r="LIU78" s="57"/>
      <c r="LIV78" s="57"/>
      <c r="LIW78" s="57"/>
      <c r="LIX78" s="57"/>
      <c r="LIY78" s="57"/>
      <c r="LIZ78" s="57"/>
      <c r="LJA78" s="57"/>
      <c r="LJB78" s="57"/>
      <c r="LJC78" s="57"/>
      <c r="LJD78" s="57"/>
      <c r="LJE78" s="57"/>
      <c r="LJF78" s="57"/>
      <c r="LJG78" s="57"/>
      <c r="LJH78" s="57"/>
      <c r="LJI78" s="57"/>
      <c r="LJJ78" s="57"/>
      <c r="LJK78" s="57"/>
      <c r="LJL78" s="57"/>
      <c r="LJM78" s="57"/>
      <c r="LJN78" s="57"/>
      <c r="LJO78" s="57"/>
      <c r="LJP78" s="57"/>
      <c r="LJQ78" s="57"/>
      <c r="LJR78" s="57"/>
      <c r="LJS78" s="57"/>
      <c r="LJT78" s="57"/>
      <c r="LJU78" s="57"/>
      <c r="LJV78" s="57"/>
      <c r="LJW78" s="57"/>
      <c r="LJX78" s="57"/>
      <c r="LJY78" s="57"/>
      <c r="LJZ78" s="57"/>
      <c r="LKA78" s="57"/>
      <c r="LKB78" s="57"/>
      <c r="LKC78" s="57"/>
      <c r="LKD78" s="57"/>
      <c r="LKE78" s="57"/>
      <c r="LKF78" s="57"/>
      <c r="LKG78" s="57"/>
      <c r="LKH78" s="57"/>
      <c r="LKI78" s="57"/>
      <c r="LKJ78" s="57"/>
      <c r="LKK78" s="57"/>
      <c r="LKL78" s="57"/>
      <c r="LKM78" s="57"/>
      <c r="LKN78" s="57"/>
      <c r="LKO78" s="57"/>
      <c r="LKP78" s="57"/>
      <c r="LKQ78" s="57"/>
      <c r="LKR78" s="57"/>
      <c r="LKS78" s="57"/>
      <c r="LKT78" s="57"/>
      <c r="LKU78" s="57"/>
      <c r="LKV78" s="57"/>
      <c r="LKW78" s="57"/>
      <c r="LKX78" s="57"/>
      <c r="LKY78" s="57"/>
      <c r="LKZ78" s="57"/>
      <c r="LLA78" s="57"/>
      <c r="LLB78" s="57"/>
      <c r="LLC78" s="57"/>
      <c r="LLD78" s="57"/>
      <c r="LLE78" s="57"/>
      <c r="LLF78" s="57"/>
      <c r="LLG78" s="57"/>
      <c r="LLH78" s="57"/>
      <c r="LLI78" s="57"/>
      <c r="LLJ78" s="57"/>
      <c r="LLK78" s="57"/>
      <c r="LLL78" s="57"/>
      <c r="LLM78" s="57"/>
      <c r="LLN78" s="57"/>
      <c r="LLO78" s="57"/>
      <c r="LLP78" s="57"/>
      <c r="LLQ78" s="57"/>
      <c r="LLR78" s="57"/>
      <c r="LLS78" s="57"/>
      <c r="LLT78" s="57"/>
      <c r="LLU78" s="57"/>
      <c r="LLV78" s="57"/>
      <c r="LLW78" s="57"/>
      <c r="LLX78" s="57"/>
      <c r="LLY78" s="57"/>
      <c r="LLZ78" s="57"/>
      <c r="LMA78" s="57"/>
      <c r="LMB78" s="57"/>
      <c r="LMC78" s="57"/>
      <c r="LMD78" s="57"/>
      <c r="LME78" s="57"/>
      <c r="LMF78" s="57"/>
      <c r="LMG78" s="57"/>
      <c r="LMH78" s="57"/>
      <c r="LMI78" s="57"/>
      <c r="LMJ78" s="57"/>
      <c r="LMK78" s="57"/>
      <c r="LML78" s="57"/>
      <c r="LMM78" s="57"/>
      <c r="LMN78" s="57"/>
      <c r="LMO78" s="57"/>
      <c r="LMP78" s="57"/>
      <c r="LMQ78" s="57"/>
      <c r="LMR78" s="57"/>
      <c r="LMS78" s="57"/>
      <c r="LMT78" s="57"/>
      <c r="LMU78" s="57"/>
      <c r="LMV78" s="57"/>
      <c r="LMW78" s="57"/>
      <c r="LMX78" s="57"/>
      <c r="LMY78" s="57"/>
      <c r="LMZ78" s="57"/>
      <c r="LNA78" s="57"/>
      <c r="LNB78" s="57"/>
      <c r="LNC78" s="57"/>
      <c r="LND78" s="57"/>
      <c r="LNE78" s="57"/>
      <c r="LNF78" s="57"/>
      <c r="LNG78" s="57"/>
      <c r="LNH78" s="57"/>
      <c r="LNI78" s="57"/>
      <c r="LNJ78" s="57"/>
      <c r="LNK78" s="57"/>
      <c r="LNL78" s="57"/>
      <c r="LNM78" s="57"/>
      <c r="LNN78" s="57"/>
      <c r="LNO78" s="57"/>
      <c r="LNP78" s="57"/>
      <c r="LNQ78" s="57"/>
      <c r="LNR78" s="57"/>
      <c r="LNS78" s="57"/>
      <c r="LNT78" s="57"/>
      <c r="LNU78" s="57"/>
      <c r="LNV78" s="57"/>
      <c r="LNW78" s="57"/>
      <c r="LNX78" s="57"/>
      <c r="LNY78" s="57"/>
      <c r="LNZ78" s="57"/>
      <c r="LOA78" s="57"/>
      <c r="LOB78" s="57"/>
      <c r="LOC78" s="57"/>
      <c r="LOD78" s="57"/>
      <c r="LOE78" s="57"/>
      <c r="LOF78" s="57"/>
      <c r="LOG78" s="57"/>
      <c r="LOH78" s="57"/>
      <c r="LOI78" s="57"/>
      <c r="LOJ78" s="57"/>
      <c r="LOK78" s="57"/>
      <c r="LOL78" s="57"/>
      <c r="LOM78" s="57"/>
      <c r="LON78" s="57"/>
      <c r="LOO78" s="57"/>
      <c r="LOP78" s="57"/>
      <c r="LOQ78" s="57"/>
      <c r="LOR78" s="57"/>
      <c r="LOS78" s="57"/>
      <c r="LOT78" s="57"/>
      <c r="LOU78" s="57"/>
      <c r="LOV78" s="57"/>
      <c r="LOW78" s="57"/>
      <c r="LOX78" s="57"/>
      <c r="LOY78" s="57"/>
      <c r="LOZ78" s="57"/>
      <c r="LPA78" s="57"/>
      <c r="LPB78" s="57"/>
      <c r="LPC78" s="57"/>
      <c r="LPD78" s="57"/>
      <c r="LPE78" s="57"/>
      <c r="LPF78" s="57"/>
      <c r="LPG78" s="57"/>
      <c r="LPH78" s="57"/>
      <c r="LPI78" s="57"/>
      <c r="LPJ78" s="57"/>
      <c r="LPK78" s="57"/>
      <c r="LPL78" s="57"/>
      <c r="LPM78" s="57"/>
      <c r="LPN78" s="57"/>
      <c r="LPO78" s="57"/>
      <c r="LPP78" s="57"/>
      <c r="LPQ78" s="57"/>
      <c r="LPR78" s="57"/>
      <c r="LPS78" s="57"/>
      <c r="LPT78" s="57"/>
      <c r="LPU78" s="57"/>
      <c r="LPV78" s="57"/>
      <c r="LPW78" s="57"/>
      <c r="LPX78" s="57"/>
      <c r="LPY78" s="57"/>
      <c r="LPZ78" s="57"/>
      <c r="LQA78" s="57"/>
      <c r="LQB78" s="57"/>
      <c r="LQC78" s="57"/>
      <c r="LQD78" s="57"/>
      <c r="LQE78" s="57"/>
      <c r="LQF78" s="57"/>
      <c r="LQG78" s="57"/>
      <c r="LQH78" s="57"/>
      <c r="LQI78" s="57"/>
      <c r="LQJ78" s="57"/>
      <c r="LQK78" s="57"/>
      <c r="LQL78" s="57"/>
      <c r="LQM78" s="57"/>
      <c r="LQN78" s="57"/>
      <c r="LQO78" s="57"/>
      <c r="LQP78" s="57"/>
      <c r="LQQ78" s="57"/>
      <c r="LQR78" s="57"/>
      <c r="LQS78" s="57"/>
      <c r="LQT78" s="57"/>
      <c r="LQU78" s="57"/>
      <c r="LQV78" s="57"/>
      <c r="LQW78" s="57"/>
      <c r="LQX78" s="57"/>
      <c r="LQY78" s="57"/>
      <c r="LQZ78" s="57"/>
      <c r="LRA78" s="57"/>
      <c r="LRB78" s="57"/>
      <c r="LRC78" s="57"/>
      <c r="LRD78" s="57"/>
      <c r="LRE78" s="57"/>
      <c r="LRF78" s="57"/>
      <c r="LRG78" s="57"/>
      <c r="LRH78" s="57"/>
      <c r="LRI78" s="57"/>
      <c r="LRJ78" s="57"/>
      <c r="LRK78" s="57"/>
      <c r="LRL78" s="57"/>
      <c r="LRM78" s="57"/>
      <c r="LRN78" s="57"/>
      <c r="LRO78" s="57"/>
      <c r="LRP78" s="57"/>
      <c r="LRQ78" s="57"/>
      <c r="LRR78" s="57"/>
      <c r="LRS78" s="57"/>
      <c r="LRT78" s="57"/>
      <c r="LRU78" s="57"/>
      <c r="LRV78" s="57"/>
      <c r="LRW78" s="57"/>
      <c r="LRX78" s="57"/>
      <c r="LRY78" s="57"/>
      <c r="LRZ78" s="57"/>
      <c r="LSA78" s="57"/>
      <c r="LSB78" s="57"/>
      <c r="LSC78" s="57"/>
      <c r="LSD78" s="57"/>
      <c r="LSE78" s="57"/>
      <c r="LSF78" s="57"/>
      <c r="LSG78" s="57"/>
      <c r="LSH78" s="57"/>
      <c r="LSI78" s="57"/>
      <c r="LSJ78" s="57"/>
      <c r="LSK78" s="57"/>
      <c r="LSL78" s="57"/>
      <c r="LSM78" s="57"/>
      <c r="LSN78" s="57"/>
      <c r="LSO78" s="57"/>
      <c r="LSP78" s="57"/>
      <c r="LSQ78" s="57"/>
      <c r="LSR78" s="57"/>
      <c r="LSS78" s="57"/>
      <c r="LST78" s="57"/>
      <c r="LSU78" s="57"/>
      <c r="LSV78" s="57"/>
      <c r="LSW78" s="57"/>
      <c r="LSX78" s="57"/>
      <c r="LSY78" s="57"/>
      <c r="LSZ78" s="57"/>
      <c r="LTA78" s="57"/>
      <c r="LTB78" s="57"/>
      <c r="LTC78" s="57"/>
      <c r="LTD78" s="57"/>
      <c r="LTE78" s="57"/>
      <c r="LTF78" s="57"/>
      <c r="LTG78" s="57"/>
      <c r="LTH78" s="57"/>
      <c r="LTI78" s="57"/>
      <c r="LTJ78" s="57"/>
      <c r="LTK78" s="57"/>
      <c r="LTL78" s="57"/>
      <c r="LTM78" s="57"/>
      <c r="LTN78" s="57"/>
      <c r="LTO78" s="57"/>
      <c r="LTP78" s="57"/>
      <c r="LTQ78" s="57"/>
      <c r="LTR78" s="57"/>
      <c r="LTS78" s="57"/>
      <c r="LTT78" s="57"/>
      <c r="LTU78" s="57"/>
      <c r="LTV78" s="57"/>
      <c r="LTW78" s="57"/>
      <c r="LTX78" s="57"/>
      <c r="LTY78" s="57"/>
      <c r="LTZ78" s="57"/>
      <c r="LUA78" s="57"/>
      <c r="LUB78" s="57"/>
      <c r="LUC78" s="57"/>
      <c r="LUD78" s="57"/>
      <c r="LUE78" s="57"/>
      <c r="LUF78" s="57"/>
      <c r="LUG78" s="57"/>
      <c r="LUH78" s="57"/>
      <c r="LUI78" s="57"/>
      <c r="LUJ78" s="57"/>
      <c r="LUK78" s="57"/>
      <c r="LUL78" s="57"/>
      <c r="LUM78" s="57"/>
      <c r="LUN78" s="57"/>
      <c r="LUO78" s="57"/>
      <c r="LUP78" s="57"/>
      <c r="LUQ78" s="57"/>
      <c r="LUR78" s="57"/>
      <c r="LUS78" s="57"/>
      <c r="LUT78" s="57"/>
      <c r="LUU78" s="57"/>
      <c r="LUV78" s="57"/>
      <c r="LUW78" s="57"/>
      <c r="LUX78" s="57"/>
      <c r="LUY78" s="57"/>
      <c r="LUZ78" s="57"/>
      <c r="LVA78" s="57"/>
      <c r="LVB78" s="57"/>
      <c r="LVC78" s="57"/>
      <c r="LVD78" s="57"/>
      <c r="LVE78" s="57"/>
      <c r="LVF78" s="57"/>
      <c r="LVG78" s="57"/>
      <c r="LVH78" s="57"/>
      <c r="LVI78" s="57"/>
      <c r="LVJ78" s="57"/>
      <c r="LVK78" s="57"/>
      <c r="LVL78" s="57"/>
      <c r="LVM78" s="57"/>
      <c r="LVN78" s="57"/>
      <c r="LVO78" s="57"/>
      <c r="LVP78" s="57"/>
      <c r="LVQ78" s="57"/>
      <c r="LVR78" s="57"/>
      <c r="LVS78" s="57"/>
      <c r="LVT78" s="57"/>
      <c r="LVU78" s="57"/>
      <c r="LVV78" s="57"/>
      <c r="LVW78" s="57"/>
      <c r="LVX78" s="57"/>
      <c r="LVY78" s="57"/>
      <c r="LVZ78" s="57"/>
      <c r="LWA78" s="57"/>
      <c r="LWB78" s="57"/>
      <c r="LWC78" s="57"/>
      <c r="LWD78" s="57"/>
      <c r="LWE78" s="57"/>
      <c r="LWF78" s="57"/>
      <c r="LWG78" s="57"/>
      <c r="LWH78" s="57"/>
      <c r="LWI78" s="57"/>
      <c r="LWJ78" s="57"/>
      <c r="LWK78" s="57"/>
      <c r="LWL78" s="57"/>
      <c r="LWM78" s="57"/>
      <c r="LWN78" s="57"/>
      <c r="LWO78" s="57"/>
      <c r="LWP78" s="57"/>
      <c r="LWQ78" s="57"/>
      <c r="LWR78" s="57"/>
      <c r="LWS78" s="57"/>
      <c r="LWT78" s="57"/>
      <c r="LWU78" s="57"/>
      <c r="LWV78" s="57"/>
      <c r="LWW78" s="57"/>
      <c r="LWX78" s="57"/>
      <c r="LWY78" s="57"/>
      <c r="LWZ78" s="57"/>
      <c r="LXA78" s="57"/>
      <c r="LXB78" s="57"/>
      <c r="LXC78" s="57"/>
      <c r="LXD78" s="57"/>
      <c r="LXE78" s="57"/>
      <c r="LXF78" s="57"/>
      <c r="LXG78" s="57"/>
      <c r="LXH78" s="57"/>
      <c r="LXI78" s="57"/>
      <c r="LXJ78" s="57"/>
      <c r="LXK78" s="57"/>
      <c r="LXL78" s="57"/>
      <c r="LXM78" s="57"/>
      <c r="LXN78" s="57"/>
      <c r="LXO78" s="57"/>
      <c r="LXP78" s="57"/>
      <c r="LXQ78" s="57"/>
      <c r="LXR78" s="57"/>
      <c r="LXS78" s="57"/>
      <c r="LXT78" s="57"/>
      <c r="LXU78" s="57"/>
      <c r="LXV78" s="57"/>
      <c r="LXW78" s="57"/>
      <c r="LXX78" s="57"/>
      <c r="LXY78" s="57"/>
      <c r="LXZ78" s="57"/>
      <c r="LYA78" s="57"/>
      <c r="LYB78" s="57"/>
      <c r="LYC78" s="57"/>
      <c r="LYD78" s="57"/>
      <c r="LYE78" s="57"/>
      <c r="LYF78" s="57"/>
      <c r="LYG78" s="57"/>
      <c r="LYH78" s="57"/>
      <c r="LYI78" s="57"/>
      <c r="LYJ78" s="57"/>
      <c r="LYK78" s="57"/>
      <c r="LYL78" s="57"/>
      <c r="LYM78" s="57"/>
      <c r="LYN78" s="57"/>
      <c r="LYO78" s="57"/>
      <c r="LYP78" s="57"/>
      <c r="LYQ78" s="57"/>
      <c r="LYR78" s="57"/>
      <c r="LYS78" s="57"/>
      <c r="LYT78" s="57"/>
      <c r="LYU78" s="57"/>
      <c r="LYV78" s="57"/>
      <c r="LYW78" s="57"/>
      <c r="LYX78" s="57"/>
      <c r="LYY78" s="57"/>
      <c r="LYZ78" s="57"/>
      <c r="LZA78" s="57"/>
      <c r="LZB78" s="57"/>
      <c r="LZC78" s="57"/>
      <c r="LZD78" s="57"/>
      <c r="LZE78" s="57"/>
      <c r="LZF78" s="57"/>
      <c r="LZG78" s="57"/>
      <c r="LZH78" s="57"/>
      <c r="LZI78" s="57"/>
      <c r="LZJ78" s="57"/>
      <c r="LZK78" s="57"/>
      <c r="LZL78" s="57"/>
      <c r="LZM78" s="57"/>
      <c r="LZN78" s="57"/>
      <c r="LZO78" s="57"/>
      <c r="LZP78" s="57"/>
      <c r="LZQ78" s="57"/>
      <c r="LZR78" s="57"/>
      <c r="LZS78" s="57"/>
      <c r="LZT78" s="57"/>
      <c r="LZU78" s="57"/>
      <c r="LZV78" s="57"/>
      <c r="LZW78" s="57"/>
      <c r="LZX78" s="57"/>
      <c r="LZY78" s="57"/>
      <c r="LZZ78" s="57"/>
      <c r="MAA78" s="57"/>
      <c r="MAB78" s="57"/>
      <c r="MAC78" s="57"/>
      <c r="MAD78" s="57"/>
      <c r="MAE78" s="57"/>
      <c r="MAF78" s="57"/>
      <c r="MAG78" s="57"/>
      <c r="MAH78" s="57"/>
      <c r="MAI78" s="57"/>
      <c r="MAJ78" s="57"/>
      <c r="MAK78" s="57"/>
      <c r="MAL78" s="57"/>
      <c r="MAM78" s="57"/>
      <c r="MAN78" s="57"/>
      <c r="MAO78" s="57"/>
      <c r="MAP78" s="57"/>
      <c r="MAQ78" s="57"/>
      <c r="MAR78" s="57"/>
      <c r="MAS78" s="57"/>
      <c r="MAT78" s="57"/>
      <c r="MAU78" s="57"/>
      <c r="MAV78" s="57"/>
      <c r="MAW78" s="57"/>
      <c r="MAX78" s="57"/>
      <c r="MAY78" s="57"/>
      <c r="MAZ78" s="57"/>
      <c r="MBA78" s="57"/>
      <c r="MBB78" s="57"/>
      <c r="MBC78" s="57"/>
      <c r="MBD78" s="57"/>
      <c r="MBE78" s="57"/>
      <c r="MBF78" s="57"/>
      <c r="MBG78" s="57"/>
      <c r="MBH78" s="57"/>
      <c r="MBI78" s="57"/>
      <c r="MBJ78" s="57"/>
      <c r="MBK78" s="57"/>
      <c r="MBL78" s="57"/>
      <c r="MBM78" s="57"/>
      <c r="MBN78" s="57"/>
      <c r="MBO78" s="57"/>
      <c r="MBP78" s="57"/>
      <c r="MBQ78" s="57"/>
      <c r="MBR78" s="57"/>
      <c r="MBS78" s="57"/>
      <c r="MBT78" s="57"/>
      <c r="MBU78" s="57"/>
      <c r="MBV78" s="57"/>
      <c r="MBW78" s="57"/>
      <c r="MBX78" s="57"/>
      <c r="MBY78" s="57"/>
      <c r="MBZ78" s="57"/>
      <c r="MCA78" s="57"/>
      <c r="MCB78" s="57"/>
      <c r="MCC78" s="57"/>
      <c r="MCD78" s="57"/>
      <c r="MCE78" s="57"/>
      <c r="MCF78" s="57"/>
      <c r="MCG78" s="57"/>
      <c r="MCH78" s="57"/>
      <c r="MCI78" s="57"/>
      <c r="MCJ78" s="57"/>
      <c r="MCK78" s="57"/>
      <c r="MCL78" s="57"/>
      <c r="MCM78" s="57"/>
      <c r="MCN78" s="57"/>
      <c r="MCO78" s="57"/>
      <c r="MCP78" s="57"/>
      <c r="MCQ78" s="57"/>
      <c r="MCR78" s="57"/>
      <c r="MCS78" s="57"/>
      <c r="MCT78" s="57"/>
      <c r="MCU78" s="57"/>
      <c r="MCV78" s="57"/>
      <c r="MCW78" s="57"/>
      <c r="MCX78" s="57"/>
      <c r="MCY78" s="57"/>
      <c r="MCZ78" s="57"/>
      <c r="MDA78" s="57"/>
      <c r="MDB78" s="57"/>
      <c r="MDC78" s="57"/>
      <c r="MDD78" s="57"/>
      <c r="MDE78" s="57"/>
      <c r="MDF78" s="57"/>
      <c r="MDG78" s="57"/>
      <c r="MDH78" s="57"/>
      <c r="MDI78" s="57"/>
      <c r="MDJ78" s="57"/>
      <c r="MDK78" s="57"/>
      <c r="MDL78" s="57"/>
      <c r="MDM78" s="57"/>
      <c r="MDN78" s="57"/>
      <c r="MDO78" s="57"/>
      <c r="MDP78" s="57"/>
      <c r="MDQ78" s="57"/>
      <c r="MDR78" s="57"/>
      <c r="MDS78" s="57"/>
      <c r="MDT78" s="57"/>
      <c r="MDU78" s="57"/>
      <c r="MDV78" s="57"/>
      <c r="MDW78" s="57"/>
      <c r="MDX78" s="57"/>
      <c r="MDY78" s="57"/>
      <c r="MDZ78" s="57"/>
      <c r="MEA78" s="57"/>
      <c r="MEB78" s="57"/>
      <c r="MEC78" s="57"/>
      <c r="MED78" s="57"/>
      <c r="MEE78" s="57"/>
      <c r="MEF78" s="57"/>
      <c r="MEG78" s="57"/>
      <c r="MEH78" s="57"/>
      <c r="MEI78" s="57"/>
      <c r="MEJ78" s="57"/>
      <c r="MEK78" s="57"/>
      <c r="MEL78" s="57"/>
      <c r="MEM78" s="57"/>
      <c r="MEN78" s="57"/>
      <c r="MEO78" s="57"/>
      <c r="MEP78" s="57"/>
      <c r="MEQ78" s="57"/>
      <c r="MER78" s="57"/>
      <c r="MES78" s="57"/>
      <c r="MET78" s="57"/>
      <c r="MEU78" s="57"/>
      <c r="MEV78" s="57"/>
      <c r="MEW78" s="57"/>
      <c r="MEX78" s="57"/>
      <c r="MEY78" s="57"/>
      <c r="MEZ78" s="57"/>
      <c r="MFA78" s="57"/>
      <c r="MFB78" s="57"/>
      <c r="MFC78" s="57"/>
      <c r="MFD78" s="57"/>
      <c r="MFE78" s="57"/>
      <c r="MFF78" s="57"/>
      <c r="MFG78" s="57"/>
      <c r="MFH78" s="57"/>
      <c r="MFI78" s="57"/>
      <c r="MFJ78" s="57"/>
      <c r="MFK78" s="57"/>
      <c r="MFL78" s="57"/>
      <c r="MFM78" s="57"/>
      <c r="MFN78" s="57"/>
      <c r="MFO78" s="57"/>
      <c r="MFP78" s="57"/>
      <c r="MFQ78" s="57"/>
      <c r="MFR78" s="57"/>
      <c r="MFS78" s="57"/>
      <c r="MFT78" s="57"/>
      <c r="MFU78" s="57"/>
      <c r="MFV78" s="57"/>
      <c r="MFW78" s="57"/>
      <c r="MFX78" s="57"/>
      <c r="MFY78" s="57"/>
      <c r="MFZ78" s="57"/>
      <c r="MGA78" s="57"/>
      <c r="MGB78" s="57"/>
      <c r="MGC78" s="57"/>
      <c r="MGD78" s="57"/>
      <c r="MGE78" s="57"/>
      <c r="MGF78" s="57"/>
      <c r="MGG78" s="57"/>
      <c r="MGH78" s="57"/>
      <c r="MGI78" s="57"/>
      <c r="MGJ78" s="57"/>
      <c r="MGK78" s="57"/>
      <c r="MGL78" s="57"/>
      <c r="MGM78" s="57"/>
      <c r="MGN78" s="57"/>
      <c r="MGO78" s="57"/>
      <c r="MGP78" s="57"/>
      <c r="MGQ78" s="57"/>
      <c r="MGR78" s="57"/>
      <c r="MGS78" s="57"/>
      <c r="MGT78" s="57"/>
      <c r="MGU78" s="57"/>
      <c r="MGV78" s="57"/>
      <c r="MGW78" s="57"/>
      <c r="MGX78" s="57"/>
      <c r="MGY78" s="57"/>
      <c r="MGZ78" s="57"/>
      <c r="MHA78" s="57"/>
      <c r="MHB78" s="57"/>
      <c r="MHC78" s="57"/>
      <c r="MHD78" s="57"/>
      <c r="MHE78" s="57"/>
      <c r="MHF78" s="57"/>
      <c r="MHG78" s="57"/>
      <c r="MHH78" s="57"/>
      <c r="MHI78" s="57"/>
      <c r="MHJ78" s="57"/>
      <c r="MHK78" s="57"/>
      <c r="MHL78" s="57"/>
      <c r="MHM78" s="57"/>
      <c r="MHN78" s="57"/>
      <c r="MHO78" s="57"/>
      <c r="MHP78" s="57"/>
      <c r="MHQ78" s="57"/>
      <c r="MHR78" s="57"/>
      <c r="MHS78" s="57"/>
      <c r="MHT78" s="57"/>
      <c r="MHU78" s="57"/>
      <c r="MHV78" s="57"/>
      <c r="MHW78" s="57"/>
      <c r="MHX78" s="57"/>
      <c r="MHY78" s="57"/>
      <c r="MHZ78" s="57"/>
      <c r="MIA78" s="57"/>
      <c r="MIB78" s="57"/>
      <c r="MIC78" s="57"/>
      <c r="MID78" s="57"/>
      <c r="MIE78" s="57"/>
      <c r="MIF78" s="57"/>
      <c r="MIG78" s="57"/>
      <c r="MIH78" s="57"/>
      <c r="MII78" s="57"/>
      <c r="MIJ78" s="57"/>
      <c r="MIK78" s="57"/>
      <c r="MIL78" s="57"/>
      <c r="MIM78" s="57"/>
      <c r="MIN78" s="57"/>
      <c r="MIO78" s="57"/>
      <c r="MIP78" s="57"/>
      <c r="MIQ78" s="57"/>
      <c r="MIR78" s="57"/>
      <c r="MIS78" s="57"/>
      <c r="MIT78" s="57"/>
      <c r="MIU78" s="57"/>
      <c r="MIV78" s="57"/>
      <c r="MIW78" s="57"/>
      <c r="MIX78" s="57"/>
      <c r="MIY78" s="57"/>
      <c r="MIZ78" s="57"/>
      <c r="MJA78" s="57"/>
      <c r="MJB78" s="57"/>
      <c r="MJC78" s="57"/>
      <c r="MJD78" s="57"/>
      <c r="MJE78" s="57"/>
      <c r="MJF78" s="57"/>
      <c r="MJG78" s="57"/>
      <c r="MJH78" s="57"/>
      <c r="MJI78" s="57"/>
      <c r="MJJ78" s="57"/>
      <c r="MJK78" s="57"/>
      <c r="MJL78" s="57"/>
      <c r="MJM78" s="57"/>
      <c r="MJN78" s="57"/>
      <c r="MJO78" s="57"/>
      <c r="MJP78" s="57"/>
      <c r="MJQ78" s="57"/>
      <c r="MJR78" s="57"/>
      <c r="MJS78" s="57"/>
      <c r="MJT78" s="57"/>
      <c r="MJU78" s="57"/>
      <c r="MJV78" s="57"/>
      <c r="MJW78" s="57"/>
      <c r="MJX78" s="57"/>
      <c r="MJY78" s="57"/>
      <c r="MJZ78" s="57"/>
      <c r="MKA78" s="57"/>
      <c r="MKB78" s="57"/>
      <c r="MKC78" s="57"/>
      <c r="MKD78" s="57"/>
      <c r="MKE78" s="57"/>
      <c r="MKF78" s="57"/>
      <c r="MKG78" s="57"/>
      <c r="MKH78" s="57"/>
      <c r="MKI78" s="57"/>
      <c r="MKJ78" s="57"/>
      <c r="MKK78" s="57"/>
      <c r="MKL78" s="57"/>
      <c r="MKM78" s="57"/>
      <c r="MKN78" s="57"/>
      <c r="MKO78" s="57"/>
      <c r="MKP78" s="57"/>
      <c r="MKQ78" s="57"/>
      <c r="MKR78" s="57"/>
      <c r="MKS78" s="57"/>
      <c r="MKT78" s="57"/>
      <c r="MKU78" s="57"/>
      <c r="MKV78" s="57"/>
      <c r="MKW78" s="57"/>
      <c r="MKX78" s="57"/>
      <c r="MKY78" s="57"/>
      <c r="MKZ78" s="57"/>
      <c r="MLA78" s="57"/>
      <c r="MLB78" s="57"/>
      <c r="MLC78" s="57"/>
      <c r="MLD78" s="57"/>
      <c r="MLE78" s="57"/>
      <c r="MLF78" s="57"/>
      <c r="MLG78" s="57"/>
      <c r="MLH78" s="57"/>
      <c r="MLI78" s="57"/>
      <c r="MLJ78" s="57"/>
      <c r="MLK78" s="57"/>
      <c r="MLL78" s="57"/>
      <c r="MLM78" s="57"/>
      <c r="MLN78" s="57"/>
      <c r="MLO78" s="57"/>
      <c r="MLP78" s="57"/>
      <c r="MLQ78" s="57"/>
      <c r="MLR78" s="57"/>
      <c r="MLS78" s="57"/>
      <c r="MLT78" s="57"/>
      <c r="MLU78" s="57"/>
      <c r="MLV78" s="57"/>
      <c r="MLW78" s="57"/>
      <c r="MLX78" s="57"/>
      <c r="MLY78" s="57"/>
      <c r="MLZ78" s="57"/>
      <c r="MMA78" s="57"/>
      <c r="MMB78" s="57"/>
      <c r="MMC78" s="57"/>
      <c r="MMD78" s="57"/>
      <c r="MME78" s="57"/>
      <c r="MMF78" s="57"/>
      <c r="MMG78" s="57"/>
      <c r="MMH78" s="57"/>
      <c r="MMI78" s="57"/>
      <c r="MMJ78" s="57"/>
      <c r="MMK78" s="57"/>
      <c r="MML78" s="57"/>
      <c r="MMM78" s="57"/>
      <c r="MMN78" s="57"/>
      <c r="MMO78" s="57"/>
      <c r="MMP78" s="57"/>
      <c r="MMQ78" s="57"/>
      <c r="MMR78" s="57"/>
      <c r="MMS78" s="57"/>
      <c r="MMT78" s="57"/>
      <c r="MMU78" s="57"/>
      <c r="MMV78" s="57"/>
      <c r="MMW78" s="57"/>
      <c r="MMX78" s="57"/>
      <c r="MMY78" s="57"/>
      <c r="MMZ78" s="57"/>
      <c r="MNA78" s="57"/>
      <c r="MNB78" s="57"/>
      <c r="MNC78" s="57"/>
      <c r="MND78" s="57"/>
      <c r="MNE78" s="57"/>
      <c r="MNF78" s="57"/>
      <c r="MNG78" s="57"/>
      <c r="MNH78" s="57"/>
      <c r="MNI78" s="57"/>
      <c r="MNJ78" s="57"/>
      <c r="MNK78" s="57"/>
      <c r="MNL78" s="57"/>
      <c r="MNM78" s="57"/>
      <c r="MNN78" s="57"/>
      <c r="MNO78" s="57"/>
      <c r="MNP78" s="57"/>
      <c r="MNQ78" s="57"/>
      <c r="MNR78" s="57"/>
      <c r="MNS78" s="57"/>
      <c r="MNT78" s="57"/>
      <c r="MNU78" s="57"/>
      <c r="MNV78" s="57"/>
      <c r="MNW78" s="57"/>
      <c r="MNX78" s="57"/>
      <c r="MNY78" s="57"/>
      <c r="MNZ78" s="57"/>
      <c r="MOA78" s="57"/>
      <c r="MOB78" s="57"/>
      <c r="MOC78" s="57"/>
      <c r="MOD78" s="57"/>
      <c r="MOE78" s="57"/>
      <c r="MOF78" s="57"/>
      <c r="MOG78" s="57"/>
      <c r="MOH78" s="57"/>
      <c r="MOI78" s="57"/>
      <c r="MOJ78" s="57"/>
      <c r="MOK78" s="57"/>
      <c r="MOL78" s="57"/>
      <c r="MOM78" s="57"/>
      <c r="MON78" s="57"/>
      <c r="MOO78" s="57"/>
      <c r="MOP78" s="57"/>
      <c r="MOQ78" s="57"/>
      <c r="MOR78" s="57"/>
      <c r="MOS78" s="57"/>
      <c r="MOT78" s="57"/>
      <c r="MOU78" s="57"/>
      <c r="MOV78" s="57"/>
      <c r="MOW78" s="57"/>
      <c r="MOX78" s="57"/>
      <c r="MOY78" s="57"/>
      <c r="MOZ78" s="57"/>
      <c r="MPA78" s="57"/>
      <c r="MPB78" s="57"/>
      <c r="MPC78" s="57"/>
      <c r="MPD78" s="57"/>
      <c r="MPE78" s="57"/>
      <c r="MPF78" s="57"/>
      <c r="MPG78" s="57"/>
      <c r="MPH78" s="57"/>
      <c r="MPI78" s="57"/>
      <c r="MPJ78" s="57"/>
      <c r="MPK78" s="57"/>
      <c r="MPL78" s="57"/>
      <c r="MPM78" s="57"/>
      <c r="MPN78" s="57"/>
      <c r="MPO78" s="57"/>
      <c r="MPP78" s="57"/>
      <c r="MPQ78" s="57"/>
      <c r="MPR78" s="57"/>
      <c r="MPS78" s="57"/>
      <c r="MPT78" s="57"/>
      <c r="MPU78" s="57"/>
      <c r="MPV78" s="57"/>
      <c r="MPW78" s="57"/>
      <c r="MPX78" s="57"/>
      <c r="MPY78" s="57"/>
      <c r="MPZ78" s="57"/>
      <c r="MQA78" s="57"/>
      <c r="MQB78" s="57"/>
      <c r="MQC78" s="57"/>
      <c r="MQD78" s="57"/>
      <c r="MQE78" s="57"/>
      <c r="MQF78" s="57"/>
      <c r="MQG78" s="57"/>
      <c r="MQH78" s="57"/>
      <c r="MQI78" s="57"/>
      <c r="MQJ78" s="57"/>
      <c r="MQK78" s="57"/>
      <c r="MQL78" s="57"/>
      <c r="MQM78" s="57"/>
      <c r="MQN78" s="57"/>
      <c r="MQO78" s="57"/>
      <c r="MQP78" s="57"/>
      <c r="MQQ78" s="57"/>
      <c r="MQR78" s="57"/>
      <c r="MQS78" s="57"/>
      <c r="MQT78" s="57"/>
      <c r="MQU78" s="57"/>
      <c r="MQV78" s="57"/>
      <c r="MQW78" s="57"/>
      <c r="MQX78" s="57"/>
      <c r="MQY78" s="57"/>
      <c r="MQZ78" s="57"/>
      <c r="MRA78" s="57"/>
      <c r="MRB78" s="57"/>
      <c r="MRC78" s="57"/>
      <c r="MRD78" s="57"/>
      <c r="MRE78" s="57"/>
      <c r="MRF78" s="57"/>
      <c r="MRG78" s="57"/>
      <c r="MRH78" s="57"/>
      <c r="MRI78" s="57"/>
      <c r="MRJ78" s="57"/>
      <c r="MRK78" s="57"/>
      <c r="MRL78" s="57"/>
      <c r="MRM78" s="57"/>
      <c r="MRN78" s="57"/>
      <c r="MRO78" s="57"/>
      <c r="MRP78" s="57"/>
      <c r="MRQ78" s="57"/>
      <c r="MRR78" s="57"/>
      <c r="MRS78" s="57"/>
      <c r="MRT78" s="57"/>
      <c r="MRU78" s="57"/>
      <c r="MRV78" s="57"/>
      <c r="MRW78" s="57"/>
      <c r="MRX78" s="57"/>
      <c r="MRY78" s="57"/>
      <c r="MRZ78" s="57"/>
      <c r="MSA78" s="57"/>
      <c r="MSB78" s="57"/>
      <c r="MSC78" s="57"/>
      <c r="MSD78" s="57"/>
      <c r="MSE78" s="57"/>
      <c r="MSF78" s="57"/>
      <c r="MSG78" s="57"/>
      <c r="MSH78" s="57"/>
      <c r="MSI78" s="57"/>
      <c r="MSJ78" s="57"/>
      <c r="MSK78" s="57"/>
      <c r="MSL78" s="57"/>
      <c r="MSM78" s="57"/>
      <c r="MSN78" s="57"/>
      <c r="MSO78" s="57"/>
      <c r="MSP78" s="57"/>
      <c r="MSQ78" s="57"/>
      <c r="MSR78" s="57"/>
      <c r="MSS78" s="57"/>
      <c r="MST78" s="57"/>
      <c r="MSU78" s="57"/>
      <c r="MSV78" s="57"/>
      <c r="MSW78" s="57"/>
      <c r="MSX78" s="57"/>
      <c r="MSY78" s="57"/>
      <c r="MSZ78" s="57"/>
      <c r="MTA78" s="57"/>
      <c r="MTB78" s="57"/>
      <c r="MTC78" s="57"/>
      <c r="MTD78" s="57"/>
      <c r="MTE78" s="57"/>
      <c r="MTF78" s="57"/>
      <c r="MTG78" s="57"/>
      <c r="MTH78" s="57"/>
      <c r="MTI78" s="57"/>
      <c r="MTJ78" s="57"/>
      <c r="MTK78" s="57"/>
      <c r="MTL78" s="57"/>
      <c r="MTM78" s="57"/>
      <c r="MTN78" s="57"/>
      <c r="MTO78" s="57"/>
      <c r="MTP78" s="57"/>
      <c r="MTQ78" s="57"/>
      <c r="MTR78" s="57"/>
      <c r="MTS78" s="57"/>
      <c r="MTT78" s="57"/>
      <c r="MTU78" s="57"/>
      <c r="MTV78" s="57"/>
      <c r="MTW78" s="57"/>
      <c r="MTX78" s="57"/>
      <c r="MTY78" s="57"/>
      <c r="MTZ78" s="57"/>
      <c r="MUA78" s="57"/>
      <c r="MUB78" s="57"/>
      <c r="MUC78" s="57"/>
      <c r="MUD78" s="57"/>
      <c r="MUE78" s="57"/>
      <c r="MUF78" s="57"/>
      <c r="MUG78" s="57"/>
      <c r="MUH78" s="57"/>
      <c r="MUI78" s="57"/>
      <c r="MUJ78" s="57"/>
      <c r="MUK78" s="57"/>
      <c r="MUL78" s="57"/>
      <c r="MUM78" s="57"/>
      <c r="MUN78" s="57"/>
      <c r="MUO78" s="57"/>
      <c r="MUP78" s="57"/>
      <c r="MUQ78" s="57"/>
      <c r="MUR78" s="57"/>
      <c r="MUS78" s="57"/>
      <c r="MUT78" s="57"/>
      <c r="MUU78" s="57"/>
      <c r="MUV78" s="57"/>
      <c r="MUW78" s="57"/>
      <c r="MUX78" s="57"/>
      <c r="MUY78" s="57"/>
      <c r="MUZ78" s="57"/>
      <c r="MVA78" s="57"/>
      <c r="MVB78" s="57"/>
      <c r="MVC78" s="57"/>
      <c r="MVD78" s="57"/>
      <c r="MVE78" s="57"/>
      <c r="MVF78" s="57"/>
      <c r="MVG78" s="57"/>
      <c r="MVH78" s="57"/>
      <c r="MVI78" s="57"/>
      <c r="MVJ78" s="57"/>
      <c r="MVK78" s="57"/>
      <c r="MVL78" s="57"/>
      <c r="MVM78" s="57"/>
      <c r="MVN78" s="57"/>
      <c r="MVO78" s="57"/>
      <c r="MVP78" s="57"/>
      <c r="MVQ78" s="57"/>
      <c r="MVR78" s="57"/>
      <c r="MVS78" s="57"/>
      <c r="MVT78" s="57"/>
      <c r="MVU78" s="57"/>
      <c r="MVV78" s="57"/>
      <c r="MVW78" s="57"/>
      <c r="MVX78" s="57"/>
      <c r="MVY78" s="57"/>
      <c r="MVZ78" s="57"/>
      <c r="MWA78" s="57"/>
      <c r="MWB78" s="57"/>
      <c r="MWC78" s="57"/>
      <c r="MWD78" s="57"/>
      <c r="MWE78" s="57"/>
      <c r="MWF78" s="57"/>
      <c r="MWG78" s="57"/>
      <c r="MWH78" s="57"/>
      <c r="MWI78" s="57"/>
      <c r="MWJ78" s="57"/>
      <c r="MWK78" s="57"/>
      <c r="MWL78" s="57"/>
      <c r="MWM78" s="57"/>
      <c r="MWN78" s="57"/>
      <c r="MWO78" s="57"/>
      <c r="MWP78" s="57"/>
      <c r="MWQ78" s="57"/>
      <c r="MWR78" s="57"/>
      <c r="MWS78" s="57"/>
      <c r="MWT78" s="57"/>
      <c r="MWU78" s="57"/>
      <c r="MWV78" s="57"/>
      <c r="MWW78" s="57"/>
      <c r="MWX78" s="57"/>
      <c r="MWY78" s="57"/>
      <c r="MWZ78" s="57"/>
      <c r="MXA78" s="57"/>
      <c r="MXB78" s="57"/>
      <c r="MXC78" s="57"/>
      <c r="MXD78" s="57"/>
      <c r="MXE78" s="57"/>
      <c r="MXF78" s="57"/>
      <c r="MXG78" s="57"/>
      <c r="MXH78" s="57"/>
      <c r="MXI78" s="57"/>
      <c r="MXJ78" s="57"/>
      <c r="MXK78" s="57"/>
      <c r="MXL78" s="57"/>
      <c r="MXM78" s="57"/>
      <c r="MXN78" s="57"/>
      <c r="MXO78" s="57"/>
      <c r="MXP78" s="57"/>
      <c r="MXQ78" s="57"/>
      <c r="MXR78" s="57"/>
      <c r="MXS78" s="57"/>
      <c r="MXT78" s="57"/>
      <c r="MXU78" s="57"/>
      <c r="MXV78" s="57"/>
      <c r="MXW78" s="57"/>
      <c r="MXX78" s="57"/>
      <c r="MXY78" s="57"/>
      <c r="MXZ78" s="57"/>
      <c r="MYA78" s="57"/>
      <c r="MYB78" s="57"/>
      <c r="MYC78" s="57"/>
      <c r="MYD78" s="57"/>
      <c r="MYE78" s="57"/>
      <c r="MYF78" s="57"/>
      <c r="MYG78" s="57"/>
      <c r="MYH78" s="57"/>
      <c r="MYI78" s="57"/>
      <c r="MYJ78" s="57"/>
      <c r="MYK78" s="57"/>
      <c r="MYL78" s="57"/>
      <c r="MYM78" s="57"/>
      <c r="MYN78" s="57"/>
      <c r="MYO78" s="57"/>
      <c r="MYP78" s="57"/>
      <c r="MYQ78" s="57"/>
      <c r="MYR78" s="57"/>
      <c r="MYS78" s="57"/>
      <c r="MYT78" s="57"/>
      <c r="MYU78" s="57"/>
      <c r="MYV78" s="57"/>
      <c r="MYW78" s="57"/>
      <c r="MYX78" s="57"/>
      <c r="MYY78" s="57"/>
      <c r="MYZ78" s="57"/>
      <c r="MZA78" s="57"/>
      <c r="MZB78" s="57"/>
      <c r="MZC78" s="57"/>
      <c r="MZD78" s="57"/>
      <c r="MZE78" s="57"/>
      <c r="MZF78" s="57"/>
      <c r="MZG78" s="57"/>
      <c r="MZH78" s="57"/>
      <c r="MZI78" s="57"/>
      <c r="MZJ78" s="57"/>
      <c r="MZK78" s="57"/>
      <c r="MZL78" s="57"/>
      <c r="MZM78" s="57"/>
      <c r="MZN78" s="57"/>
      <c r="MZO78" s="57"/>
      <c r="MZP78" s="57"/>
      <c r="MZQ78" s="57"/>
      <c r="MZR78" s="57"/>
      <c r="MZS78" s="57"/>
      <c r="MZT78" s="57"/>
      <c r="MZU78" s="57"/>
      <c r="MZV78" s="57"/>
      <c r="MZW78" s="57"/>
      <c r="MZX78" s="57"/>
      <c r="MZY78" s="57"/>
      <c r="MZZ78" s="57"/>
      <c r="NAA78" s="57"/>
      <c r="NAB78" s="57"/>
      <c r="NAC78" s="57"/>
      <c r="NAD78" s="57"/>
      <c r="NAE78" s="57"/>
      <c r="NAF78" s="57"/>
      <c r="NAG78" s="57"/>
      <c r="NAH78" s="57"/>
      <c r="NAI78" s="57"/>
      <c r="NAJ78" s="57"/>
      <c r="NAK78" s="57"/>
      <c r="NAL78" s="57"/>
      <c r="NAM78" s="57"/>
      <c r="NAN78" s="57"/>
      <c r="NAO78" s="57"/>
      <c r="NAP78" s="57"/>
      <c r="NAQ78" s="57"/>
      <c r="NAR78" s="57"/>
      <c r="NAS78" s="57"/>
      <c r="NAT78" s="57"/>
      <c r="NAU78" s="57"/>
      <c r="NAV78" s="57"/>
      <c r="NAW78" s="57"/>
      <c r="NAX78" s="57"/>
      <c r="NAY78" s="57"/>
      <c r="NAZ78" s="57"/>
      <c r="NBA78" s="57"/>
      <c r="NBB78" s="57"/>
      <c r="NBC78" s="57"/>
      <c r="NBD78" s="57"/>
      <c r="NBE78" s="57"/>
      <c r="NBF78" s="57"/>
      <c r="NBG78" s="57"/>
      <c r="NBH78" s="57"/>
      <c r="NBI78" s="57"/>
      <c r="NBJ78" s="57"/>
      <c r="NBK78" s="57"/>
      <c r="NBL78" s="57"/>
      <c r="NBM78" s="57"/>
      <c r="NBN78" s="57"/>
      <c r="NBO78" s="57"/>
      <c r="NBP78" s="57"/>
      <c r="NBQ78" s="57"/>
      <c r="NBR78" s="57"/>
      <c r="NBS78" s="57"/>
      <c r="NBT78" s="57"/>
      <c r="NBU78" s="57"/>
      <c r="NBV78" s="57"/>
      <c r="NBW78" s="57"/>
      <c r="NBX78" s="57"/>
      <c r="NBY78" s="57"/>
      <c r="NBZ78" s="57"/>
      <c r="NCA78" s="57"/>
      <c r="NCB78" s="57"/>
      <c r="NCC78" s="57"/>
      <c r="NCD78" s="57"/>
      <c r="NCE78" s="57"/>
      <c r="NCF78" s="57"/>
      <c r="NCG78" s="57"/>
      <c r="NCH78" s="57"/>
      <c r="NCI78" s="57"/>
      <c r="NCJ78" s="57"/>
      <c r="NCK78" s="57"/>
      <c r="NCL78" s="57"/>
      <c r="NCM78" s="57"/>
      <c r="NCN78" s="57"/>
      <c r="NCO78" s="57"/>
      <c r="NCP78" s="57"/>
      <c r="NCQ78" s="57"/>
      <c r="NCR78" s="57"/>
      <c r="NCS78" s="57"/>
      <c r="NCT78" s="57"/>
      <c r="NCU78" s="57"/>
      <c r="NCV78" s="57"/>
      <c r="NCW78" s="57"/>
      <c r="NCX78" s="57"/>
      <c r="NCY78" s="57"/>
      <c r="NCZ78" s="57"/>
      <c r="NDA78" s="57"/>
      <c r="NDB78" s="57"/>
      <c r="NDC78" s="57"/>
      <c r="NDD78" s="57"/>
      <c r="NDE78" s="57"/>
      <c r="NDF78" s="57"/>
      <c r="NDG78" s="57"/>
      <c r="NDH78" s="57"/>
      <c r="NDI78" s="57"/>
      <c r="NDJ78" s="57"/>
      <c r="NDK78" s="57"/>
      <c r="NDL78" s="57"/>
      <c r="NDM78" s="57"/>
      <c r="NDN78" s="57"/>
      <c r="NDO78" s="57"/>
      <c r="NDP78" s="57"/>
      <c r="NDQ78" s="57"/>
      <c r="NDR78" s="57"/>
      <c r="NDS78" s="57"/>
      <c r="NDT78" s="57"/>
      <c r="NDU78" s="57"/>
      <c r="NDV78" s="57"/>
      <c r="NDW78" s="57"/>
      <c r="NDX78" s="57"/>
      <c r="NDY78" s="57"/>
      <c r="NDZ78" s="57"/>
      <c r="NEA78" s="57"/>
      <c r="NEB78" s="57"/>
      <c r="NEC78" s="57"/>
      <c r="NED78" s="57"/>
      <c r="NEE78" s="57"/>
      <c r="NEF78" s="57"/>
      <c r="NEG78" s="57"/>
      <c r="NEH78" s="57"/>
      <c r="NEI78" s="57"/>
      <c r="NEJ78" s="57"/>
      <c r="NEK78" s="57"/>
      <c r="NEL78" s="57"/>
      <c r="NEM78" s="57"/>
      <c r="NEN78" s="57"/>
      <c r="NEO78" s="57"/>
      <c r="NEP78" s="57"/>
      <c r="NEQ78" s="57"/>
      <c r="NER78" s="57"/>
      <c r="NES78" s="57"/>
      <c r="NET78" s="57"/>
      <c r="NEU78" s="57"/>
      <c r="NEV78" s="57"/>
      <c r="NEW78" s="57"/>
      <c r="NEX78" s="57"/>
      <c r="NEY78" s="57"/>
      <c r="NEZ78" s="57"/>
      <c r="NFA78" s="57"/>
      <c r="NFB78" s="57"/>
      <c r="NFC78" s="57"/>
      <c r="NFD78" s="57"/>
      <c r="NFE78" s="57"/>
      <c r="NFF78" s="57"/>
      <c r="NFG78" s="57"/>
      <c r="NFH78" s="57"/>
      <c r="NFI78" s="57"/>
      <c r="NFJ78" s="57"/>
      <c r="NFK78" s="57"/>
      <c r="NFL78" s="57"/>
      <c r="NFM78" s="57"/>
      <c r="NFN78" s="57"/>
      <c r="NFO78" s="57"/>
      <c r="NFP78" s="57"/>
      <c r="NFQ78" s="57"/>
      <c r="NFR78" s="57"/>
      <c r="NFS78" s="57"/>
      <c r="NFT78" s="57"/>
      <c r="NFU78" s="57"/>
      <c r="NFV78" s="57"/>
      <c r="NFW78" s="57"/>
      <c r="NFX78" s="57"/>
      <c r="NFY78" s="57"/>
      <c r="NFZ78" s="57"/>
      <c r="NGA78" s="57"/>
      <c r="NGB78" s="57"/>
      <c r="NGC78" s="57"/>
      <c r="NGD78" s="57"/>
      <c r="NGE78" s="57"/>
      <c r="NGF78" s="57"/>
      <c r="NGG78" s="57"/>
      <c r="NGH78" s="57"/>
      <c r="NGI78" s="57"/>
      <c r="NGJ78" s="57"/>
      <c r="NGK78" s="57"/>
      <c r="NGL78" s="57"/>
      <c r="NGM78" s="57"/>
      <c r="NGN78" s="57"/>
      <c r="NGO78" s="57"/>
      <c r="NGP78" s="57"/>
      <c r="NGQ78" s="57"/>
      <c r="NGR78" s="57"/>
      <c r="NGS78" s="57"/>
      <c r="NGT78" s="57"/>
      <c r="NGU78" s="57"/>
      <c r="NGV78" s="57"/>
      <c r="NGW78" s="57"/>
      <c r="NGX78" s="57"/>
      <c r="NGY78" s="57"/>
      <c r="NGZ78" s="57"/>
      <c r="NHA78" s="57"/>
      <c r="NHB78" s="57"/>
      <c r="NHC78" s="57"/>
      <c r="NHD78" s="57"/>
      <c r="NHE78" s="57"/>
      <c r="NHF78" s="57"/>
      <c r="NHG78" s="57"/>
      <c r="NHH78" s="57"/>
      <c r="NHI78" s="57"/>
      <c r="NHJ78" s="57"/>
      <c r="NHK78" s="57"/>
      <c r="NHL78" s="57"/>
      <c r="NHM78" s="57"/>
      <c r="NHN78" s="57"/>
      <c r="NHO78" s="57"/>
      <c r="NHP78" s="57"/>
      <c r="NHQ78" s="57"/>
      <c r="NHR78" s="57"/>
      <c r="NHS78" s="57"/>
      <c r="NHT78" s="57"/>
      <c r="NHU78" s="57"/>
      <c r="NHV78" s="57"/>
      <c r="NHW78" s="57"/>
      <c r="NHX78" s="57"/>
      <c r="NHY78" s="57"/>
      <c r="NHZ78" s="57"/>
      <c r="NIA78" s="57"/>
      <c r="NIB78" s="57"/>
      <c r="NIC78" s="57"/>
      <c r="NID78" s="57"/>
      <c r="NIE78" s="57"/>
      <c r="NIF78" s="57"/>
      <c r="NIG78" s="57"/>
      <c r="NIH78" s="57"/>
      <c r="NII78" s="57"/>
      <c r="NIJ78" s="57"/>
      <c r="NIK78" s="57"/>
      <c r="NIL78" s="57"/>
      <c r="NIM78" s="57"/>
      <c r="NIN78" s="57"/>
      <c r="NIO78" s="57"/>
      <c r="NIP78" s="57"/>
      <c r="NIQ78" s="57"/>
      <c r="NIR78" s="57"/>
      <c r="NIS78" s="57"/>
      <c r="NIT78" s="57"/>
      <c r="NIU78" s="57"/>
      <c r="NIV78" s="57"/>
      <c r="NIW78" s="57"/>
      <c r="NIX78" s="57"/>
      <c r="NIY78" s="57"/>
      <c r="NIZ78" s="57"/>
      <c r="NJA78" s="57"/>
      <c r="NJB78" s="57"/>
      <c r="NJC78" s="57"/>
      <c r="NJD78" s="57"/>
      <c r="NJE78" s="57"/>
      <c r="NJF78" s="57"/>
      <c r="NJG78" s="57"/>
      <c r="NJH78" s="57"/>
      <c r="NJI78" s="57"/>
      <c r="NJJ78" s="57"/>
      <c r="NJK78" s="57"/>
      <c r="NJL78" s="57"/>
      <c r="NJM78" s="57"/>
      <c r="NJN78" s="57"/>
      <c r="NJO78" s="57"/>
      <c r="NJP78" s="57"/>
      <c r="NJQ78" s="57"/>
      <c r="NJR78" s="57"/>
      <c r="NJS78" s="57"/>
      <c r="NJT78" s="57"/>
      <c r="NJU78" s="57"/>
      <c r="NJV78" s="57"/>
      <c r="NJW78" s="57"/>
      <c r="NJX78" s="57"/>
      <c r="NJY78" s="57"/>
      <c r="NJZ78" s="57"/>
      <c r="NKA78" s="57"/>
      <c r="NKB78" s="57"/>
      <c r="NKC78" s="57"/>
      <c r="NKD78" s="57"/>
      <c r="NKE78" s="57"/>
      <c r="NKF78" s="57"/>
      <c r="NKG78" s="57"/>
      <c r="NKH78" s="57"/>
      <c r="NKI78" s="57"/>
      <c r="NKJ78" s="57"/>
      <c r="NKK78" s="57"/>
      <c r="NKL78" s="57"/>
      <c r="NKM78" s="57"/>
      <c r="NKN78" s="57"/>
      <c r="NKO78" s="57"/>
      <c r="NKP78" s="57"/>
      <c r="NKQ78" s="57"/>
      <c r="NKR78" s="57"/>
      <c r="NKS78" s="57"/>
      <c r="NKT78" s="57"/>
      <c r="NKU78" s="57"/>
      <c r="NKV78" s="57"/>
      <c r="NKW78" s="57"/>
      <c r="NKX78" s="57"/>
      <c r="NKY78" s="57"/>
      <c r="NKZ78" s="57"/>
      <c r="NLA78" s="57"/>
      <c r="NLB78" s="57"/>
      <c r="NLC78" s="57"/>
      <c r="NLD78" s="57"/>
      <c r="NLE78" s="57"/>
      <c r="NLF78" s="57"/>
      <c r="NLG78" s="57"/>
      <c r="NLH78" s="57"/>
      <c r="NLI78" s="57"/>
      <c r="NLJ78" s="57"/>
      <c r="NLK78" s="57"/>
      <c r="NLL78" s="57"/>
      <c r="NLM78" s="57"/>
      <c r="NLN78" s="57"/>
      <c r="NLO78" s="57"/>
      <c r="NLP78" s="57"/>
      <c r="NLQ78" s="57"/>
      <c r="NLR78" s="57"/>
      <c r="NLS78" s="57"/>
      <c r="NLT78" s="57"/>
      <c r="NLU78" s="57"/>
      <c r="NLV78" s="57"/>
      <c r="NLW78" s="57"/>
      <c r="NLX78" s="57"/>
      <c r="NLY78" s="57"/>
      <c r="NLZ78" s="57"/>
      <c r="NMA78" s="57"/>
      <c r="NMB78" s="57"/>
      <c r="NMC78" s="57"/>
      <c r="NMD78" s="57"/>
      <c r="NME78" s="57"/>
      <c r="NMF78" s="57"/>
      <c r="NMG78" s="57"/>
      <c r="NMH78" s="57"/>
      <c r="NMI78" s="57"/>
      <c r="NMJ78" s="57"/>
      <c r="NMK78" s="57"/>
      <c r="NML78" s="57"/>
      <c r="NMM78" s="57"/>
      <c r="NMN78" s="57"/>
      <c r="NMO78" s="57"/>
      <c r="NMP78" s="57"/>
      <c r="NMQ78" s="57"/>
      <c r="NMR78" s="57"/>
      <c r="NMS78" s="57"/>
      <c r="NMT78" s="57"/>
      <c r="NMU78" s="57"/>
      <c r="NMV78" s="57"/>
      <c r="NMW78" s="57"/>
      <c r="NMX78" s="57"/>
      <c r="NMY78" s="57"/>
      <c r="NMZ78" s="57"/>
      <c r="NNA78" s="57"/>
      <c r="NNB78" s="57"/>
      <c r="NNC78" s="57"/>
      <c r="NND78" s="57"/>
      <c r="NNE78" s="57"/>
      <c r="NNF78" s="57"/>
      <c r="NNG78" s="57"/>
      <c r="NNH78" s="57"/>
      <c r="NNI78" s="57"/>
      <c r="NNJ78" s="57"/>
      <c r="NNK78" s="57"/>
      <c r="NNL78" s="57"/>
      <c r="NNM78" s="57"/>
      <c r="NNN78" s="57"/>
      <c r="NNO78" s="57"/>
      <c r="NNP78" s="57"/>
      <c r="NNQ78" s="57"/>
      <c r="NNR78" s="57"/>
      <c r="NNS78" s="57"/>
      <c r="NNT78" s="57"/>
      <c r="NNU78" s="57"/>
      <c r="NNV78" s="57"/>
      <c r="NNW78" s="57"/>
      <c r="NNX78" s="57"/>
      <c r="NNY78" s="57"/>
      <c r="NNZ78" s="57"/>
      <c r="NOA78" s="57"/>
      <c r="NOB78" s="57"/>
      <c r="NOC78" s="57"/>
      <c r="NOD78" s="57"/>
      <c r="NOE78" s="57"/>
      <c r="NOF78" s="57"/>
      <c r="NOG78" s="57"/>
      <c r="NOH78" s="57"/>
      <c r="NOI78" s="57"/>
      <c r="NOJ78" s="57"/>
      <c r="NOK78" s="57"/>
      <c r="NOL78" s="57"/>
      <c r="NOM78" s="57"/>
      <c r="NON78" s="57"/>
      <c r="NOO78" s="57"/>
      <c r="NOP78" s="57"/>
      <c r="NOQ78" s="57"/>
      <c r="NOR78" s="57"/>
      <c r="NOS78" s="57"/>
      <c r="NOT78" s="57"/>
      <c r="NOU78" s="57"/>
      <c r="NOV78" s="57"/>
      <c r="NOW78" s="57"/>
      <c r="NOX78" s="57"/>
      <c r="NOY78" s="57"/>
      <c r="NOZ78" s="57"/>
      <c r="NPA78" s="57"/>
      <c r="NPB78" s="57"/>
      <c r="NPC78" s="57"/>
      <c r="NPD78" s="57"/>
      <c r="NPE78" s="57"/>
      <c r="NPF78" s="57"/>
      <c r="NPG78" s="57"/>
      <c r="NPH78" s="57"/>
      <c r="NPI78" s="57"/>
      <c r="NPJ78" s="57"/>
      <c r="NPK78" s="57"/>
      <c r="NPL78" s="57"/>
      <c r="NPM78" s="57"/>
      <c r="NPN78" s="57"/>
      <c r="NPO78" s="57"/>
      <c r="NPP78" s="57"/>
      <c r="NPQ78" s="57"/>
      <c r="NPR78" s="57"/>
      <c r="NPS78" s="57"/>
      <c r="NPT78" s="57"/>
      <c r="NPU78" s="57"/>
      <c r="NPV78" s="57"/>
      <c r="NPW78" s="57"/>
      <c r="NPX78" s="57"/>
      <c r="NPY78" s="57"/>
      <c r="NPZ78" s="57"/>
      <c r="NQA78" s="57"/>
      <c r="NQB78" s="57"/>
      <c r="NQC78" s="57"/>
      <c r="NQD78" s="57"/>
      <c r="NQE78" s="57"/>
      <c r="NQF78" s="57"/>
      <c r="NQG78" s="57"/>
      <c r="NQH78" s="57"/>
      <c r="NQI78" s="57"/>
      <c r="NQJ78" s="57"/>
      <c r="NQK78" s="57"/>
      <c r="NQL78" s="57"/>
      <c r="NQM78" s="57"/>
      <c r="NQN78" s="57"/>
      <c r="NQO78" s="57"/>
      <c r="NQP78" s="57"/>
      <c r="NQQ78" s="57"/>
      <c r="NQR78" s="57"/>
      <c r="NQS78" s="57"/>
      <c r="NQT78" s="57"/>
      <c r="NQU78" s="57"/>
      <c r="NQV78" s="57"/>
      <c r="NQW78" s="57"/>
      <c r="NQX78" s="57"/>
      <c r="NQY78" s="57"/>
      <c r="NQZ78" s="57"/>
      <c r="NRA78" s="57"/>
      <c r="NRB78" s="57"/>
      <c r="NRC78" s="57"/>
      <c r="NRD78" s="57"/>
      <c r="NRE78" s="57"/>
      <c r="NRF78" s="57"/>
      <c r="NRG78" s="57"/>
      <c r="NRH78" s="57"/>
      <c r="NRI78" s="57"/>
      <c r="NRJ78" s="57"/>
      <c r="NRK78" s="57"/>
      <c r="NRL78" s="57"/>
      <c r="NRM78" s="57"/>
      <c r="NRN78" s="57"/>
      <c r="NRO78" s="57"/>
      <c r="NRP78" s="57"/>
      <c r="NRQ78" s="57"/>
      <c r="NRR78" s="57"/>
      <c r="NRS78" s="57"/>
      <c r="NRT78" s="57"/>
      <c r="NRU78" s="57"/>
      <c r="NRV78" s="57"/>
      <c r="NRW78" s="57"/>
      <c r="NRX78" s="57"/>
      <c r="NRY78" s="57"/>
      <c r="NRZ78" s="57"/>
      <c r="NSA78" s="57"/>
      <c r="NSB78" s="57"/>
      <c r="NSC78" s="57"/>
      <c r="NSD78" s="57"/>
      <c r="NSE78" s="57"/>
      <c r="NSF78" s="57"/>
      <c r="NSG78" s="57"/>
      <c r="NSH78" s="57"/>
      <c r="NSI78" s="57"/>
      <c r="NSJ78" s="57"/>
      <c r="NSK78" s="57"/>
      <c r="NSL78" s="57"/>
      <c r="NSM78" s="57"/>
      <c r="NSN78" s="57"/>
      <c r="NSO78" s="57"/>
      <c r="NSP78" s="57"/>
      <c r="NSQ78" s="57"/>
      <c r="NSR78" s="57"/>
      <c r="NSS78" s="57"/>
      <c r="NST78" s="57"/>
      <c r="NSU78" s="57"/>
      <c r="NSV78" s="57"/>
      <c r="NSW78" s="57"/>
      <c r="NSX78" s="57"/>
      <c r="NSY78" s="57"/>
      <c r="NSZ78" s="57"/>
      <c r="NTA78" s="57"/>
      <c r="NTB78" s="57"/>
      <c r="NTC78" s="57"/>
      <c r="NTD78" s="57"/>
      <c r="NTE78" s="57"/>
      <c r="NTF78" s="57"/>
      <c r="NTG78" s="57"/>
      <c r="NTH78" s="57"/>
      <c r="NTI78" s="57"/>
      <c r="NTJ78" s="57"/>
      <c r="NTK78" s="57"/>
      <c r="NTL78" s="57"/>
      <c r="NTM78" s="57"/>
      <c r="NTN78" s="57"/>
      <c r="NTO78" s="57"/>
      <c r="NTP78" s="57"/>
      <c r="NTQ78" s="57"/>
      <c r="NTR78" s="57"/>
      <c r="NTS78" s="57"/>
      <c r="NTT78" s="57"/>
      <c r="NTU78" s="57"/>
      <c r="NTV78" s="57"/>
      <c r="NTW78" s="57"/>
      <c r="NTX78" s="57"/>
      <c r="NTY78" s="57"/>
      <c r="NTZ78" s="57"/>
      <c r="NUA78" s="57"/>
      <c r="NUB78" s="57"/>
      <c r="NUC78" s="57"/>
      <c r="NUD78" s="57"/>
      <c r="NUE78" s="57"/>
      <c r="NUF78" s="57"/>
      <c r="NUG78" s="57"/>
      <c r="NUH78" s="57"/>
      <c r="NUI78" s="57"/>
      <c r="NUJ78" s="57"/>
      <c r="NUK78" s="57"/>
      <c r="NUL78" s="57"/>
      <c r="NUM78" s="57"/>
      <c r="NUN78" s="57"/>
      <c r="NUO78" s="57"/>
      <c r="NUP78" s="57"/>
      <c r="NUQ78" s="57"/>
      <c r="NUR78" s="57"/>
      <c r="NUS78" s="57"/>
      <c r="NUT78" s="57"/>
      <c r="NUU78" s="57"/>
      <c r="NUV78" s="57"/>
      <c r="NUW78" s="57"/>
      <c r="NUX78" s="57"/>
      <c r="NUY78" s="57"/>
      <c r="NUZ78" s="57"/>
      <c r="NVA78" s="57"/>
      <c r="NVB78" s="57"/>
      <c r="NVC78" s="57"/>
      <c r="NVD78" s="57"/>
      <c r="NVE78" s="57"/>
      <c r="NVF78" s="57"/>
      <c r="NVG78" s="57"/>
      <c r="NVH78" s="57"/>
      <c r="NVI78" s="57"/>
      <c r="NVJ78" s="57"/>
      <c r="NVK78" s="57"/>
      <c r="NVL78" s="57"/>
      <c r="NVM78" s="57"/>
      <c r="NVN78" s="57"/>
      <c r="NVO78" s="57"/>
      <c r="NVP78" s="57"/>
      <c r="NVQ78" s="57"/>
      <c r="NVR78" s="57"/>
      <c r="NVS78" s="57"/>
      <c r="NVT78" s="57"/>
      <c r="NVU78" s="57"/>
      <c r="NVV78" s="57"/>
      <c r="NVW78" s="57"/>
      <c r="NVX78" s="57"/>
      <c r="NVY78" s="57"/>
      <c r="NVZ78" s="57"/>
      <c r="NWA78" s="57"/>
      <c r="NWB78" s="57"/>
      <c r="NWC78" s="57"/>
      <c r="NWD78" s="57"/>
      <c r="NWE78" s="57"/>
      <c r="NWF78" s="57"/>
      <c r="NWG78" s="57"/>
      <c r="NWH78" s="57"/>
      <c r="NWI78" s="57"/>
      <c r="NWJ78" s="57"/>
      <c r="NWK78" s="57"/>
      <c r="NWL78" s="57"/>
      <c r="NWM78" s="57"/>
      <c r="NWN78" s="57"/>
      <c r="NWO78" s="57"/>
      <c r="NWP78" s="57"/>
      <c r="NWQ78" s="57"/>
      <c r="NWR78" s="57"/>
      <c r="NWS78" s="57"/>
      <c r="NWT78" s="57"/>
      <c r="NWU78" s="57"/>
      <c r="NWV78" s="57"/>
      <c r="NWW78" s="57"/>
      <c r="NWX78" s="57"/>
      <c r="NWY78" s="57"/>
      <c r="NWZ78" s="57"/>
      <c r="NXA78" s="57"/>
      <c r="NXB78" s="57"/>
      <c r="NXC78" s="57"/>
      <c r="NXD78" s="57"/>
      <c r="NXE78" s="57"/>
      <c r="NXF78" s="57"/>
      <c r="NXG78" s="57"/>
      <c r="NXH78" s="57"/>
      <c r="NXI78" s="57"/>
      <c r="NXJ78" s="57"/>
      <c r="NXK78" s="57"/>
      <c r="NXL78" s="57"/>
      <c r="NXM78" s="57"/>
      <c r="NXN78" s="57"/>
      <c r="NXO78" s="57"/>
      <c r="NXP78" s="57"/>
      <c r="NXQ78" s="57"/>
      <c r="NXR78" s="57"/>
      <c r="NXS78" s="57"/>
      <c r="NXT78" s="57"/>
      <c r="NXU78" s="57"/>
      <c r="NXV78" s="57"/>
      <c r="NXW78" s="57"/>
      <c r="NXX78" s="57"/>
      <c r="NXY78" s="57"/>
      <c r="NXZ78" s="57"/>
      <c r="NYA78" s="57"/>
      <c r="NYB78" s="57"/>
      <c r="NYC78" s="57"/>
      <c r="NYD78" s="57"/>
      <c r="NYE78" s="57"/>
      <c r="NYF78" s="57"/>
      <c r="NYG78" s="57"/>
      <c r="NYH78" s="57"/>
      <c r="NYI78" s="57"/>
      <c r="NYJ78" s="57"/>
      <c r="NYK78" s="57"/>
      <c r="NYL78" s="57"/>
      <c r="NYM78" s="57"/>
      <c r="NYN78" s="57"/>
      <c r="NYO78" s="57"/>
      <c r="NYP78" s="57"/>
      <c r="NYQ78" s="57"/>
      <c r="NYR78" s="57"/>
      <c r="NYS78" s="57"/>
      <c r="NYT78" s="57"/>
      <c r="NYU78" s="57"/>
      <c r="NYV78" s="57"/>
      <c r="NYW78" s="57"/>
      <c r="NYX78" s="57"/>
      <c r="NYY78" s="57"/>
      <c r="NYZ78" s="57"/>
      <c r="NZA78" s="57"/>
      <c r="NZB78" s="57"/>
      <c r="NZC78" s="57"/>
      <c r="NZD78" s="57"/>
      <c r="NZE78" s="57"/>
      <c r="NZF78" s="57"/>
      <c r="NZG78" s="57"/>
      <c r="NZH78" s="57"/>
      <c r="NZI78" s="57"/>
      <c r="NZJ78" s="57"/>
      <c r="NZK78" s="57"/>
      <c r="NZL78" s="57"/>
      <c r="NZM78" s="57"/>
      <c r="NZN78" s="57"/>
      <c r="NZO78" s="57"/>
      <c r="NZP78" s="57"/>
      <c r="NZQ78" s="57"/>
      <c r="NZR78" s="57"/>
      <c r="NZS78" s="57"/>
      <c r="NZT78" s="57"/>
      <c r="NZU78" s="57"/>
      <c r="NZV78" s="57"/>
      <c r="NZW78" s="57"/>
      <c r="NZX78" s="57"/>
      <c r="NZY78" s="57"/>
      <c r="NZZ78" s="57"/>
      <c r="OAA78" s="57"/>
      <c r="OAB78" s="57"/>
      <c r="OAC78" s="57"/>
      <c r="OAD78" s="57"/>
      <c r="OAE78" s="57"/>
      <c r="OAF78" s="57"/>
      <c r="OAG78" s="57"/>
      <c r="OAH78" s="57"/>
      <c r="OAI78" s="57"/>
      <c r="OAJ78" s="57"/>
      <c r="OAK78" s="57"/>
      <c r="OAL78" s="57"/>
      <c r="OAM78" s="57"/>
      <c r="OAN78" s="57"/>
      <c r="OAO78" s="57"/>
      <c r="OAP78" s="57"/>
      <c r="OAQ78" s="57"/>
      <c r="OAR78" s="57"/>
      <c r="OAS78" s="57"/>
      <c r="OAT78" s="57"/>
      <c r="OAU78" s="57"/>
      <c r="OAV78" s="57"/>
      <c r="OAW78" s="57"/>
      <c r="OAX78" s="57"/>
      <c r="OAY78" s="57"/>
      <c r="OAZ78" s="57"/>
      <c r="OBA78" s="57"/>
      <c r="OBB78" s="57"/>
      <c r="OBC78" s="57"/>
      <c r="OBD78" s="57"/>
      <c r="OBE78" s="57"/>
      <c r="OBF78" s="57"/>
      <c r="OBG78" s="57"/>
      <c r="OBH78" s="57"/>
      <c r="OBI78" s="57"/>
      <c r="OBJ78" s="57"/>
      <c r="OBK78" s="57"/>
      <c r="OBL78" s="57"/>
      <c r="OBM78" s="57"/>
      <c r="OBN78" s="57"/>
      <c r="OBO78" s="57"/>
      <c r="OBP78" s="57"/>
      <c r="OBQ78" s="57"/>
      <c r="OBR78" s="57"/>
      <c r="OBS78" s="57"/>
      <c r="OBT78" s="57"/>
      <c r="OBU78" s="57"/>
      <c r="OBV78" s="57"/>
      <c r="OBW78" s="57"/>
      <c r="OBX78" s="57"/>
      <c r="OBY78" s="57"/>
      <c r="OBZ78" s="57"/>
      <c r="OCA78" s="57"/>
      <c r="OCB78" s="57"/>
      <c r="OCC78" s="57"/>
      <c r="OCD78" s="57"/>
      <c r="OCE78" s="57"/>
      <c r="OCF78" s="57"/>
      <c r="OCG78" s="57"/>
      <c r="OCH78" s="57"/>
      <c r="OCI78" s="57"/>
      <c r="OCJ78" s="57"/>
      <c r="OCK78" s="57"/>
      <c r="OCL78" s="57"/>
      <c r="OCM78" s="57"/>
      <c r="OCN78" s="57"/>
      <c r="OCO78" s="57"/>
      <c r="OCP78" s="57"/>
      <c r="OCQ78" s="57"/>
      <c r="OCR78" s="57"/>
      <c r="OCS78" s="57"/>
      <c r="OCT78" s="57"/>
      <c r="OCU78" s="57"/>
      <c r="OCV78" s="57"/>
      <c r="OCW78" s="57"/>
      <c r="OCX78" s="57"/>
      <c r="OCY78" s="57"/>
      <c r="OCZ78" s="57"/>
      <c r="ODA78" s="57"/>
      <c r="ODB78" s="57"/>
      <c r="ODC78" s="57"/>
      <c r="ODD78" s="57"/>
      <c r="ODE78" s="57"/>
      <c r="ODF78" s="57"/>
      <c r="ODG78" s="57"/>
      <c r="ODH78" s="57"/>
      <c r="ODI78" s="57"/>
      <c r="ODJ78" s="57"/>
      <c r="ODK78" s="57"/>
      <c r="ODL78" s="57"/>
      <c r="ODM78" s="57"/>
      <c r="ODN78" s="57"/>
      <c r="ODO78" s="57"/>
      <c r="ODP78" s="57"/>
      <c r="ODQ78" s="57"/>
      <c r="ODR78" s="57"/>
      <c r="ODS78" s="57"/>
      <c r="ODT78" s="57"/>
      <c r="ODU78" s="57"/>
      <c r="ODV78" s="57"/>
      <c r="ODW78" s="57"/>
      <c r="ODX78" s="57"/>
      <c r="ODY78" s="57"/>
      <c r="ODZ78" s="57"/>
      <c r="OEA78" s="57"/>
      <c r="OEB78" s="57"/>
      <c r="OEC78" s="57"/>
      <c r="OED78" s="57"/>
      <c r="OEE78" s="57"/>
      <c r="OEF78" s="57"/>
      <c r="OEG78" s="57"/>
      <c r="OEH78" s="57"/>
      <c r="OEI78" s="57"/>
      <c r="OEJ78" s="57"/>
      <c r="OEK78" s="57"/>
      <c r="OEL78" s="57"/>
      <c r="OEM78" s="57"/>
      <c r="OEN78" s="57"/>
      <c r="OEO78" s="57"/>
      <c r="OEP78" s="57"/>
      <c r="OEQ78" s="57"/>
      <c r="OER78" s="57"/>
      <c r="OES78" s="57"/>
      <c r="OET78" s="57"/>
      <c r="OEU78" s="57"/>
      <c r="OEV78" s="57"/>
      <c r="OEW78" s="57"/>
      <c r="OEX78" s="57"/>
      <c r="OEY78" s="57"/>
      <c r="OEZ78" s="57"/>
      <c r="OFA78" s="57"/>
      <c r="OFB78" s="57"/>
      <c r="OFC78" s="57"/>
      <c r="OFD78" s="57"/>
      <c r="OFE78" s="57"/>
      <c r="OFF78" s="57"/>
      <c r="OFG78" s="57"/>
      <c r="OFH78" s="57"/>
      <c r="OFI78" s="57"/>
      <c r="OFJ78" s="57"/>
      <c r="OFK78" s="57"/>
      <c r="OFL78" s="57"/>
      <c r="OFM78" s="57"/>
      <c r="OFN78" s="57"/>
      <c r="OFO78" s="57"/>
      <c r="OFP78" s="57"/>
      <c r="OFQ78" s="57"/>
      <c r="OFR78" s="57"/>
      <c r="OFS78" s="57"/>
      <c r="OFT78" s="57"/>
      <c r="OFU78" s="57"/>
      <c r="OFV78" s="57"/>
      <c r="OFW78" s="57"/>
      <c r="OFX78" s="57"/>
      <c r="OFY78" s="57"/>
      <c r="OFZ78" s="57"/>
      <c r="OGA78" s="57"/>
      <c r="OGB78" s="57"/>
      <c r="OGC78" s="57"/>
      <c r="OGD78" s="57"/>
      <c r="OGE78" s="57"/>
      <c r="OGF78" s="57"/>
      <c r="OGG78" s="57"/>
      <c r="OGH78" s="57"/>
      <c r="OGI78" s="57"/>
      <c r="OGJ78" s="57"/>
      <c r="OGK78" s="57"/>
      <c r="OGL78" s="57"/>
      <c r="OGM78" s="57"/>
      <c r="OGN78" s="57"/>
      <c r="OGO78" s="57"/>
      <c r="OGP78" s="57"/>
      <c r="OGQ78" s="57"/>
      <c r="OGR78" s="57"/>
      <c r="OGS78" s="57"/>
      <c r="OGT78" s="57"/>
      <c r="OGU78" s="57"/>
      <c r="OGV78" s="57"/>
      <c r="OGW78" s="57"/>
      <c r="OGX78" s="57"/>
      <c r="OGY78" s="57"/>
      <c r="OGZ78" s="57"/>
      <c r="OHA78" s="57"/>
      <c r="OHB78" s="57"/>
      <c r="OHC78" s="57"/>
      <c r="OHD78" s="57"/>
      <c r="OHE78" s="57"/>
      <c r="OHF78" s="57"/>
      <c r="OHG78" s="57"/>
      <c r="OHH78" s="57"/>
      <c r="OHI78" s="57"/>
      <c r="OHJ78" s="57"/>
      <c r="OHK78" s="57"/>
      <c r="OHL78" s="57"/>
      <c r="OHM78" s="57"/>
      <c r="OHN78" s="57"/>
      <c r="OHO78" s="57"/>
      <c r="OHP78" s="57"/>
      <c r="OHQ78" s="57"/>
      <c r="OHR78" s="57"/>
      <c r="OHS78" s="57"/>
      <c r="OHT78" s="57"/>
      <c r="OHU78" s="57"/>
      <c r="OHV78" s="57"/>
      <c r="OHW78" s="57"/>
      <c r="OHX78" s="57"/>
      <c r="OHY78" s="57"/>
      <c r="OHZ78" s="57"/>
      <c r="OIA78" s="57"/>
      <c r="OIB78" s="57"/>
      <c r="OIC78" s="57"/>
      <c r="OID78" s="57"/>
      <c r="OIE78" s="57"/>
      <c r="OIF78" s="57"/>
      <c r="OIG78" s="57"/>
      <c r="OIH78" s="57"/>
      <c r="OII78" s="57"/>
      <c r="OIJ78" s="57"/>
      <c r="OIK78" s="57"/>
      <c r="OIL78" s="57"/>
      <c r="OIM78" s="57"/>
      <c r="OIN78" s="57"/>
      <c r="OIO78" s="57"/>
      <c r="OIP78" s="57"/>
      <c r="OIQ78" s="57"/>
      <c r="OIR78" s="57"/>
      <c r="OIS78" s="57"/>
      <c r="OIT78" s="57"/>
      <c r="OIU78" s="57"/>
      <c r="OIV78" s="57"/>
      <c r="OIW78" s="57"/>
      <c r="OIX78" s="57"/>
      <c r="OIY78" s="57"/>
      <c r="OIZ78" s="57"/>
      <c r="OJA78" s="57"/>
      <c r="OJB78" s="57"/>
      <c r="OJC78" s="57"/>
      <c r="OJD78" s="57"/>
      <c r="OJE78" s="57"/>
      <c r="OJF78" s="57"/>
      <c r="OJG78" s="57"/>
      <c r="OJH78" s="57"/>
      <c r="OJI78" s="57"/>
      <c r="OJJ78" s="57"/>
      <c r="OJK78" s="57"/>
      <c r="OJL78" s="57"/>
      <c r="OJM78" s="57"/>
      <c r="OJN78" s="57"/>
      <c r="OJO78" s="57"/>
      <c r="OJP78" s="57"/>
      <c r="OJQ78" s="57"/>
      <c r="OJR78" s="57"/>
      <c r="OJS78" s="57"/>
      <c r="OJT78" s="57"/>
      <c r="OJU78" s="57"/>
      <c r="OJV78" s="57"/>
      <c r="OJW78" s="57"/>
      <c r="OJX78" s="57"/>
      <c r="OJY78" s="57"/>
      <c r="OJZ78" s="57"/>
      <c r="OKA78" s="57"/>
      <c r="OKB78" s="57"/>
      <c r="OKC78" s="57"/>
      <c r="OKD78" s="57"/>
      <c r="OKE78" s="57"/>
      <c r="OKF78" s="57"/>
      <c r="OKG78" s="57"/>
      <c r="OKH78" s="57"/>
      <c r="OKI78" s="57"/>
      <c r="OKJ78" s="57"/>
      <c r="OKK78" s="57"/>
      <c r="OKL78" s="57"/>
      <c r="OKM78" s="57"/>
      <c r="OKN78" s="57"/>
      <c r="OKO78" s="57"/>
      <c r="OKP78" s="57"/>
      <c r="OKQ78" s="57"/>
      <c r="OKR78" s="57"/>
      <c r="OKS78" s="57"/>
      <c r="OKT78" s="57"/>
      <c r="OKU78" s="57"/>
      <c r="OKV78" s="57"/>
      <c r="OKW78" s="57"/>
      <c r="OKX78" s="57"/>
      <c r="OKY78" s="57"/>
      <c r="OKZ78" s="57"/>
      <c r="OLA78" s="57"/>
      <c r="OLB78" s="57"/>
      <c r="OLC78" s="57"/>
      <c r="OLD78" s="57"/>
      <c r="OLE78" s="57"/>
      <c r="OLF78" s="57"/>
      <c r="OLG78" s="57"/>
      <c r="OLH78" s="57"/>
      <c r="OLI78" s="57"/>
      <c r="OLJ78" s="57"/>
      <c r="OLK78" s="57"/>
      <c r="OLL78" s="57"/>
      <c r="OLM78" s="57"/>
      <c r="OLN78" s="57"/>
      <c r="OLO78" s="57"/>
      <c r="OLP78" s="57"/>
      <c r="OLQ78" s="57"/>
      <c r="OLR78" s="57"/>
      <c r="OLS78" s="57"/>
      <c r="OLT78" s="57"/>
      <c r="OLU78" s="57"/>
      <c r="OLV78" s="57"/>
      <c r="OLW78" s="57"/>
      <c r="OLX78" s="57"/>
      <c r="OLY78" s="57"/>
      <c r="OLZ78" s="57"/>
      <c r="OMA78" s="57"/>
      <c r="OMB78" s="57"/>
      <c r="OMC78" s="57"/>
      <c r="OMD78" s="57"/>
      <c r="OME78" s="57"/>
      <c r="OMF78" s="57"/>
      <c r="OMG78" s="57"/>
      <c r="OMH78" s="57"/>
      <c r="OMI78" s="57"/>
      <c r="OMJ78" s="57"/>
      <c r="OMK78" s="57"/>
      <c r="OML78" s="57"/>
      <c r="OMM78" s="57"/>
      <c r="OMN78" s="57"/>
      <c r="OMO78" s="57"/>
      <c r="OMP78" s="57"/>
      <c r="OMQ78" s="57"/>
      <c r="OMR78" s="57"/>
      <c r="OMS78" s="57"/>
      <c r="OMT78" s="57"/>
      <c r="OMU78" s="57"/>
      <c r="OMV78" s="57"/>
      <c r="OMW78" s="57"/>
      <c r="OMX78" s="57"/>
      <c r="OMY78" s="57"/>
      <c r="OMZ78" s="57"/>
      <c r="ONA78" s="57"/>
      <c r="ONB78" s="57"/>
      <c r="ONC78" s="57"/>
      <c r="OND78" s="57"/>
      <c r="ONE78" s="57"/>
      <c r="ONF78" s="57"/>
      <c r="ONG78" s="57"/>
      <c r="ONH78" s="57"/>
      <c r="ONI78" s="57"/>
      <c r="ONJ78" s="57"/>
      <c r="ONK78" s="57"/>
      <c r="ONL78" s="57"/>
      <c r="ONM78" s="57"/>
      <c r="ONN78" s="57"/>
      <c r="ONO78" s="57"/>
      <c r="ONP78" s="57"/>
      <c r="ONQ78" s="57"/>
      <c r="ONR78" s="57"/>
      <c r="ONS78" s="57"/>
      <c r="ONT78" s="57"/>
      <c r="ONU78" s="57"/>
      <c r="ONV78" s="57"/>
      <c r="ONW78" s="57"/>
      <c r="ONX78" s="57"/>
      <c r="ONY78" s="57"/>
      <c r="ONZ78" s="57"/>
      <c r="OOA78" s="57"/>
      <c r="OOB78" s="57"/>
      <c r="OOC78" s="57"/>
      <c r="OOD78" s="57"/>
      <c r="OOE78" s="57"/>
      <c r="OOF78" s="57"/>
      <c r="OOG78" s="57"/>
      <c r="OOH78" s="57"/>
      <c r="OOI78" s="57"/>
      <c r="OOJ78" s="57"/>
      <c r="OOK78" s="57"/>
      <c r="OOL78" s="57"/>
      <c r="OOM78" s="57"/>
      <c r="OON78" s="57"/>
      <c r="OOO78" s="57"/>
      <c r="OOP78" s="57"/>
      <c r="OOQ78" s="57"/>
      <c r="OOR78" s="57"/>
      <c r="OOS78" s="57"/>
      <c r="OOT78" s="57"/>
      <c r="OOU78" s="57"/>
      <c r="OOV78" s="57"/>
      <c r="OOW78" s="57"/>
      <c r="OOX78" s="57"/>
      <c r="OOY78" s="57"/>
      <c r="OOZ78" s="57"/>
      <c r="OPA78" s="57"/>
      <c r="OPB78" s="57"/>
      <c r="OPC78" s="57"/>
      <c r="OPD78" s="57"/>
      <c r="OPE78" s="57"/>
      <c r="OPF78" s="57"/>
      <c r="OPG78" s="57"/>
      <c r="OPH78" s="57"/>
      <c r="OPI78" s="57"/>
      <c r="OPJ78" s="57"/>
      <c r="OPK78" s="57"/>
      <c r="OPL78" s="57"/>
      <c r="OPM78" s="57"/>
      <c r="OPN78" s="57"/>
      <c r="OPO78" s="57"/>
      <c r="OPP78" s="57"/>
      <c r="OPQ78" s="57"/>
      <c r="OPR78" s="57"/>
      <c r="OPS78" s="57"/>
      <c r="OPT78" s="57"/>
      <c r="OPU78" s="57"/>
      <c r="OPV78" s="57"/>
      <c r="OPW78" s="57"/>
      <c r="OPX78" s="57"/>
      <c r="OPY78" s="57"/>
      <c r="OPZ78" s="57"/>
      <c r="OQA78" s="57"/>
      <c r="OQB78" s="57"/>
      <c r="OQC78" s="57"/>
      <c r="OQD78" s="57"/>
      <c r="OQE78" s="57"/>
      <c r="OQF78" s="57"/>
      <c r="OQG78" s="57"/>
      <c r="OQH78" s="57"/>
      <c r="OQI78" s="57"/>
      <c r="OQJ78" s="57"/>
      <c r="OQK78" s="57"/>
      <c r="OQL78" s="57"/>
      <c r="OQM78" s="57"/>
      <c r="OQN78" s="57"/>
      <c r="OQO78" s="57"/>
      <c r="OQP78" s="57"/>
      <c r="OQQ78" s="57"/>
      <c r="OQR78" s="57"/>
      <c r="OQS78" s="57"/>
      <c r="OQT78" s="57"/>
      <c r="OQU78" s="57"/>
      <c r="OQV78" s="57"/>
      <c r="OQW78" s="57"/>
      <c r="OQX78" s="57"/>
      <c r="OQY78" s="57"/>
      <c r="OQZ78" s="57"/>
      <c r="ORA78" s="57"/>
      <c r="ORB78" s="57"/>
      <c r="ORC78" s="57"/>
      <c r="ORD78" s="57"/>
      <c r="ORE78" s="57"/>
      <c r="ORF78" s="57"/>
      <c r="ORG78" s="57"/>
      <c r="ORH78" s="57"/>
      <c r="ORI78" s="57"/>
      <c r="ORJ78" s="57"/>
      <c r="ORK78" s="57"/>
      <c r="ORL78" s="57"/>
      <c r="ORM78" s="57"/>
      <c r="ORN78" s="57"/>
      <c r="ORO78" s="57"/>
      <c r="ORP78" s="57"/>
      <c r="ORQ78" s="57"/>
      <c r="ORR78" s="57"/>
      <c r="ORS78" s="57"/>
      <c r="ORT78" s="57"/>
      <c r="ORU78" s="57"/>
      <c r="ORV78" s="57"/>
      <c r="ORW78" s="57"/>
      <c r="ORX78" s="57"/>
      <c r="ORY78" s="57"/>
      <c r="ORZ78" s="57"/>
      <c r="OSA78" s="57"/>
      <c r="OSB78" s="57"/>
      <c r="OSC78" s="57"/>
      <c r="OSD78" s="57"/>
      <c r="OSE78" s="57"/>
      <c r="OSF78" s="57"/>
      <c r="OSG78" s="57"/>
      <c r="OSH78" s="57"/>
      <c r="OSI78" s="57"/>
      <c r="OSJ78" s="57"/>
      <c r="OSK78" s="57"/>
      <c r="OSL78" s="57"/>
      <c r="OSM78" s="57"/>
      <c r="OSN78" s="57"/>
      <c r="OSO78" s="57"/>
      <c r="OSP78" s="57"/>
      <c r="OSQ78" s="57"/>
      <c r="OSR78" s="57"/>
      <c r="OSS78" s="57"/>
      <c r="OST78" s="57"/>
      <c r="OSU78" s="57"/>
      <c r="OSV78" s="57"/>
      <c r="OSW78" s="57"/>
      <c r="OSX78" s="57"/>
      <c r="OSY78" s="57"/>
      <c r="OSZ78" s="57"/>
      <c r="OTA78" s="57"/>
      <c r="OTB78" s="57"/>
      <c r="OTC78" s="57"/>
      <c r="OTD78" s="57"/>
      <c r="OTE78" s="57"/>
      <c r="OTF78" s="57"/>
      <c r="OTG78" s="57"/>
      <c r="OTH78" s="57"/>
      <c r="OTI78" s="57"/>
      <c r="OTJ78" s="57"/>
      <c r="OTK78" s="57"/>
      <c r="OTL78" s="57"/>
      <c r="OTM78" s="57"/>
      <c r="OTN78" s="57"/>
      <c r="OTO78" s="57"/>
      <c r="OTP78" s="57"/>
      <c r="OTQ78" s="57"/>
      <c r="OTR78" s="57"/>
      <c r="OTS78" s="57"/>
      <c r="OTT78" s="57"/>
      <c r="OTU78" s="57"/>
      <c r="OTV78" s="57"/>
      <c r="OTW78" s="57"/>
      <c r="OTX78" s="57"/>
      <c r="OTY78" s="57"/>
      <c r="OTZ78" s="57"/>
      <c r="OUA78" s="57"/>
      <c r="OUB78" s="57"/>
      <c r="OUC78" s="57"/>
      <c r="OUD78" s="57"/>
      <c r="OUE78" s="57"/>
      <c r="OUF78" s="57"/>
      <c r="OUG78" s="57"/>
      <c r="OUH78" s="57"/>
      <c r="OUI78" s="57"/>
      <c r="OUJ78" s="57"/>
      <c r="OUK78" s="57"/>
      <c r="OUL78" s="57"/>
      <c r="OUM78" s="57"/>
      <c r="OUN78" s="57"/>
      <c r="OUO78" s="57"/>
      <c r="OUP78" s="57"/>
      <c r="OUQ78" s="57"/>
      <c r="OUR78" s="57"/>
      <c r="OUS78" s="57"/>
      <c r="OUT78" s="57"/>
      <c r="OUU78" s="57"/>
      <c r="OUV78" s="57"/>
      <c r="OUW78" s="57"/>
      <c r="OUX78" s="57"/>
      <c r="OUY78" s="57"/>
      <c r="OUZ78" s="57"/>
      <c r="OVA78" s="57"/>
      <c r="OVB78" s="57"/>
      <c r="OVC78" s="57"/>
      <c r="OVD78" s="57"/>
      <c r="OVE78" s="57"/>
      <c r="OVF78" s="57"/>
      <c r="OVG78" s="57"/>
      <c r="OVH78" s="57"/>
      <c r="OVI78" s="57"/>
      <c r="OVJ78" s="57"/>
      <c r="OVK78" s="57"/>
      <c r="OVL78" s="57"/>
      <c r="OVM78" s="57"/>
      <c r="OVN78" s="57"/>
      <c r="OVO78" s="57"/>
      <c r="OVP78" s="57"/>
      <c r="OVQ78" s="57"/>
      <c r="OVR78" s="57"/>
      <c r="OVS78" s="57"/>
      <c r="OVT78" s="57"/>
      <c r="OVU78" s="57"/>
      <c r="OVV78" s="57"/>
      <c r="OVW78" s="57"/>
      <c r="OVX78" s="57"/>
      <c r="OVY78" s="57"/>
      <c r="OVZ78" s="57"/>
      <c r="OWA78" s="57"/>
      <c r="OWB78" s="57"/>
      <c r="OWC78" s="57"/>
      <c r="OWD78" s="57"/>
      <c r="OWE78" s="57"/>
      <c r="OWF78" s="57"/>
      <c r="OWG78" s="57"/>
      <c r="OWH78" s="57"/>
      <c r="OWI78" s="57"/>
      <c r="OWJ78" s="57"/>
      <c r="OWK78" s="57"/>
      <c r="OWL78" s="57"/>
      <c r="OWM78" s="57"/>
      <c r="OWN78" s="57"/>
      <c r="OWO78" s="57"/>
      <c r="OWP78" s="57"/>
      <c r="OWQ78" s="57"/>
      <c r="OWR78" s="57"/>
      <c r="OWS78" s="57"/>
      <c r="OWT78" s="57"/>
      <c r="OWU78" s="57"/>
      <c r="OWV78" s="57"/>
      <c r="OWW78" s="57"/>
      <c r="OWX78" s="57"/>
      <c r="OWY78" s="57"/>
      <c r="OWZ78" s="57"/>
      <c r="OXA78" s="57"/>
      <c r="OXB78" s="57"/>
      <c r="OXC78" s="57"/>
      <c r="OXD78" s="57"/>
      <c r="OXE78" s="57"/>
      <c r="OXF78" s="57"/>
      <c r="OXG78" s="57"/>
      <c r="OXH78" s="57"/>
      <c r="OXI78" s="57"/>
      <c r="OXJ78" s="57"/>
      <c r="OXK78" s="57"/>
      <c r="OXL78" s="57"/>
      <c r="OXM78" s="57"/>
      <c r="OXN78" s="57"/>
      <c r="OXO78" s="57"/>
      <c r="OXP78" s="57"/>
      <c r="OXQ78" s="57"/>
      <c r="OXR78" s="57"/>
      <c r="OXS78" s="57"/>
      <c r="OXT78" s="57"/>
      <c r="OXU78" s="57"/>
      <c r="OXV78" s="57"/>
      <c r="OXW78" s="57"/>
      <c r="OXX78" s="57"/>
      <c r="OXY78" s="57"/>
      <c r="OXZ78" s="57"/>
      <c r="OYA78" s="57"/>
      <c r="OYB78" s="57"/>
      <c r="OYC78" s="57"/>
      <c r="OYD78" s="57"/>
      <c r="OYE78" s="57"/>
      <c r="OYF78" s="57"/>
      <c r="OYG78" s="57"/>
      <c r="OYH78" s="57"/>
      <c r="OYI78" s="57"/>
      <c r="OYJ78" s="57"/>
      <c r="OYK78" s="57"/>
      <c r="OYL78" s="57"/>
      <c r="OYM78" s="57"/>
      <c r="OYN78" s="57"/>
      <c r="OYO78" s="57"/>
      <c r="OYP78" s="57"/>
      <c r="OYQ78" s="57"/>
      <c r="OYR78" s="57"/>
      <c r="OYS78" s="57"/>
      <c r="OYT78" s="57"/>
      <c r="OYU78" s="57"/>
      <c r="OYV78" s="57"/>
      <c r="OYW78" s="57"/>
      <c r="OYX78" s="57"/>
      <c r="OYY78" s="57"/>
      <c r="OYZ78" s="57"/>
      <c r="OZA78" s="57"/>
      <c r="OZB78" s="57"/>
      <c r="OZC78" s="57"/>
      <c r="OZD78" s="57"/>
      <c r="OZE78" s="57"/>
      <c r="OZF78" s="57"/>
      <c r="OZG78" s="57"/>
      <c r="OZH78" s="57"/>
      <c r="OZI78" s="57"/>
      <c r="OZJ78" s="57"/>
      <c r="OZK78" s="57"/>
      <c r="OZL78" s="57"/>
      <c r="OZM78" s="57"/>
      <c r="OZN78" s="57"/>
      <c r="OZO78" s="57"/>
      <c r="OZP78" s="57"/>
      <c r="OZQ78" s="57"/>
      <c r="OZR78" s="57"/>
      <c r="OZS78" s="57"/>
      <c r="OZT78" s="57"/>
      <c r="OZU78" s="57"/>
      <c r="OZV78" s="57"/>
      <c r="OZW78" s="57"/>
      <c r="OZX78" s="57"/>
      <c r="OZY78" s="57"/>
      <c r="OZZ78" s="57"/>
      <c r="PAA78" s="57"/>
      <c r="PAB78" s="57"/>
      <c r="PAC78" s="57"/>
      <c r="PAD78" s="57"/>
      <c r="PAE78" s="57"/>
      <c r="PAF78" s="57"/>
      <c r="PAG78" s="57"/>
      <c r="PAH78" s="57"/>
      <c r="PAI78" s="57"/>
      <c r="PAJ78" s="57"/>
      <c r="PAK78" s="57"/>
      <c r="PAL78" s="57"/>
      <c r="PAM78" s="57"/>
      <c r="PAN78" s="57"/>
      <c r="PAO78" s="57"/>
      <c r="PAP78" s="57"/>
      <c r="PAQ78" s="57"/>
      <c r="PAR78" s="57"/>
      <c r="PAS78" s="57"/>
      <c r="PAT78" s="57"/>
      <c r="PAU78" s="57"/>
      <c r="PAV78" s="57"/>
      <c r="PAW78" s="57"/>
      <c r="PAX78" s="57"/>
      <c r="PAY78" s="57"/>
      <c r="PAZ78" s="57"/>
      <c r="PBA78" s="57"/>
      <c r="PBB78" s="57"/>
      <c r="PBC78" s="57"/>
      <c r="PBD78" s="57"/>
      <c r="PBE78" s="57"/>
      <c r="PBF78" s="57"/>
      <c r="PBG78" s="57"/>
      <c r="PBH78" s="57"/>
      <c r="PBI78" s="57"/>
      <c r="PBJ78" s="57"/>
      <c r="PBK78" s="57"/>
      <c r="PBL78" s="57"/>
      <c r="PBM78" s="57"/>
      <c r="PBN78" s="57"/>
      <c r="PBO78" s="57"/>
      <c r="PBP78" s="57"/>
      <c r="PBQ78" s="57"/>
      <c r="PBR78" s="57"/>
      <c r="PBS78" s="57"/>
      <c r="PBT78" s="57"/>
      <c r="PBU78" s="57"/>
      <c r="PBV78" s="57"/>
      <c r="PBW78" s="57"/>
      <c r="PBX78" s="57"/>
      <c r="PBY78" s="57"/>
      <c r="PBZ78" s="57"/>
      <c r="PCA78" s="57"/>
      <c r="PCB78" s="57"/>
      <c r="PCC78" s="57"/>
      <c r="PCD78" s="57"/>
      <c r="PCE78" s="57"/>
      <c r="PCF78" s="57"/>
      <c r="PCG78" s="57"/>
      <c r="PCH78" s="57"/>
      <c r="PCI78" s="57"/>
      <c r="PCJ78" s="57"/>
      <c r="PCK78" s="57"/>
      <c r="PCL78" s="57"/>
      <c r="PCM78" s="57"/>
      <c r="PCN78" s="57"/>
      <c r="PCO78" s="57"/>
      <c r="PCP78" s="57"/>
      <c r="PCQ78" s="57"/>
      <c r="PCR78" s="57"/>
      <c r="PCS78" s="57"/>
      <c r="PCT78" s="57"/>
      <c r="PCU78" s="57"/>
      <c r="PCV78" s="57"/>
      <c r="PCW78" s="57"/>
      <c r="PCX78" s="57"/>
      <c r="PCY78" s="57"/>
      <c r="PCZ78" s="57"/>
      <c r="PDA78" s="57"/>
      <c r="PDB78" s="57"/>
      <c r="PDC78" s="57"/>
      <c r="PDD78" s="57"/>
      <c r="PDE78" s="57"/>
      <c r="PDF78" s="57"/>
      <c r="PDG78" s="57"/>
      <c r="PDH78" s="57"/>
      <c r="PDI78" s="57"/>
      <c r="PDJ78" s="57"/>
      <c r="PDK78" s="57"/>
      <c r="PDL78" s="57"/>
      <c r="PDM78" s="57"/>
      <c r="PDN78" s="57"/>
      <c r="PDO78" s="57"/>
      <c r="PDP78" s="57"/>
      <c r="PDQ78" s="57"/>
      <c r="PDR78" s="57"/>
      <c r="PDS78" s="57"/>
      <c r="PDT78" s="57"/>
      <c r="PDU78" s="57"/>
      <c r="PDV78" s="57"/>
      <c r="PDW78" s="57"/>
      <c r="PDX78" s="57"/>
      <c r="PDY78" s="57"/>
      <c r="PDZ78" s="57"/>
      <c r="PEA78" s="57"/>
      <c r="PEB78" s="57"/>
      <c r="PEC78" s="57"/>
      <c r="PED78" s="57"/>
      <c r="PEE78" s="57"/>
      <c r="PEF78" s="57"/>
      <c r="PEG78" s="57"/>
      <c r="PEH78" s="57"/>
      <c r="PEI78" s="57"/>
      <c r="PEJ78" s="57"/>
      <c r="PEK78" s="57"/>
      <c r="PEL78" s="57"/>
      <c r="PEM78" s="57"/>
      <c r="PEN78" s="57"/>
      <c r="PEO78" s="57"/>
      <c r="PEP78" s="57"/>
      <c r="PEQ78" s="57"/>
      <c r="PER78" s="57"/>
      <c r="PES78" s="57"/>
      <c r="PET78" s="57"/>
      <c r="PEU78" s="57"/>
      <c r="PEV78" s="57"/>
      <c r="PEW78" s="57"/>
      <c r="PEX78" s="57"/>
      <c r="PEY78" s="57"/>
      <c r="PEZ78" s="57"/>
      <c r="PFA78" s="57"/>
      <c r="PFB78" s="57"/>
      <c r="PFC78" s="57"/>
      <c r="PFD78" s="57"/>
      <c r="PFE78" s="57"/>
      <c r="PFF78" s="57"/>
      <c r="PFG78" s="57"/>
      <c r="PFH78" s="57"/>
      <c r="PFI78" s="57"/>
      <c r="PFJ78" s="57"/>
      <c r="PFK78" s="57"/>
      <c r="PFL78" s="57"/>
      <c r="PFM78" s="57"/>
      <c r="PFN78" s="57"/>
      <c r="PFO78" s="57"/>
      <c r="PFP78" s="57"/>
      <c r="PFQ78" s="57"/>
      <c r="PFR78" s="57"/>
      <c r="PFS78" s="57"/>
      <c r="PFT78" s="57"/>
      <c r="PFU78" s="57"/>
      <c r="PFV78" s="57"/>
      <c r="PFW78" s="57"/>
      <c r="PFX78" s="57"/>
      <c r="PFY78" s="57"/>
      <c r="PFZ78" s="57"/>
      <c r="PGA78" s="57"/>
      <c r="PGB78" s="57"/>
      <c r="PGC78" s="57"/>
      <c r="PGD78" s="57"/>
      <c r="PGE78" s="57"/>
      <c r="PGF78" s="57"/>
      <c r="PGG78" s="57"/>
      <c r="PGH78" s="57"/>
      <c r="PGI78" s="57"/>
      <c r="PGJ78" s="57"/>
      <c r="PGK78" s="57"/>
      <c r="PGL78" s="57"/>
      <c r="PGM78" s="57"/>
      <c r="PGN78" s="57"/>
      <c r="PGO78" s="57"/>
      <c r="PGP78" s="57"/>
      <c r="PGQ78" s="57"/>
      <c r="PGR78" s="57"/>
      <c r="PGS78" s="57"/>
      <c r="PGT78" s="57"/>
      <c r="PGU78" s="57"/>
      <c r="PGV78" s="57"/>
      <c r="PGW78" s="57"/>
      <c r="PGX78" s="57"/>
      <c r="PGY78" s="57"/>
      <c r="PGZ78" s="57"/>
      <c r="PHA78" s="57"/>
      <c r="PHB78" s="57"/>
      <c r="PHC78" s="57"/>
      <c r="PHD78" s="57"/>
      <c r="PHE78" s="57"/>
      <c r="PHF78" s="57"/>
      <c r="PHG78" s="57"/>
      <c r="PHH78" s="57"/>
      <c r="PHI78" s="57"/>
      <c r="PHJ78" s="57"/>
      <c r="PHK78" s="57"/>
      <c r="PHL78" s="57"/>
      <c r="PHM78" s="57"/>
      <c r="PHN78" s="57"/>
      <c r="PHO78" s="57"/>
      <c r="PHP78" s="57"/>
      <c r="PHQ78" s="57"/>
      <c r="PHR78" s="57"/>
      <c r="PHS78" s="57"/>
      <c r="PHT78" s="57"/>
      <c r="PHU78" s="57"/>
      <c r="PHV78" s="57"/>
      <c r="PHW78" s="57"/>
      <c r="PHX78" s="57"/>
      <c r="PHY78" s="57"/>
      <c r="PHZ78" s="57"/>
      <c r="PIA78" s="57"/>
      <c r="PIB78" s="57"/>
      <c r="PIC78" s="57"/>
      <c r="PID78" s="57"/>
      <c r="PIE78" s="57"/>
      <c r="PIF78" s="57"/>
      <c r="PIG78" s="57"/>
      <c r="PIH78" s="57"/>
      <c r="PII78" s="57"/>
      <c r="PIJ78" s="57"/>
      <c r="PIK78" s="57"/>
      <c r="PIL78" s="57"/>
      <c r="PIM78" s="57"/>
      <c r="PIN78" s="57"/>
      <c r="PIO78" s="57"/>
      <c r="PIP78" s="57"/>
      <c r="PIQ78" s="57"/>
      <c r="PIR78" s="57"/>
      <c r="PIS78" s="57"/>
      <c r="PIT78" s="57"/>
      <c r="PIU78" s="57"/>
      <c r="PIV78" s="57"/>
      <c r="PIW78" s="57"/>
      <c r="PIX78" s="57"/>
      <c r="PIY78" s="57"/>
      <c r="PIZ78" s="57"/>
      <c r="PJA78" s="57"/>
      <c r="PJB78" s="57"/>
      <c r="PJC78" s="57"/>
      <c r="PJD78" s="57"/>
      <c r="PJE78" s="57"/>
      <c r="PJF78" s="57"/>
      <c r="PJG78" s="57"/>
      <c r="PJH78" s="57"/>
      <c r="PJI78" s="57"/>
      <c r="PJJ78" s="57"/>
      <c r="PJK78" s="57"/>
      <c r="PJL78" s="57"/>
      <c r="PJM78" s="57"/>
      <c r="PJN78" s="57"/>
      <c r="PJO78" s="57"/>
      <c r="PJP78" s="57"/>
      <c r="PJQ78" s="57"/>
      <c r="PJR78" s="57"/>
      <c r="PJS78" s="57"/>
      <c r="PJT78" s="57"/>
      <c r="PJU78" s="57"/>
      <c r="PJV78" s="57"/>
      <c r="PJW78" s="57"/>
      <c r="PJX78" s="57"/>
      <c r="PJY78" s="57"/>
      <c r="PJZ78" s="57"/>
      <c r="PKA78" s="57"/>
      <c r="PKB78" s="57"/>
      <c r="PKC78" s="57"/>
      <c r="PKD78" s="57"/>
      <c r="PKE78" s="57"/>
      <c r="PKF78" s="57"/>
      <c r="PKG78" s="57"/>
      <c r="PKH78" s="57"/>
      <c r="PKI78" s="57"/>
      <c r="PKJ78" s="57"/>
      <c r="PKK78" s="57"/>
      <c r="PKL78" s="57"/>
      <c r="PKM78" s="57"/>
      <c r="PKN78" s="57"/>
      <c r="PKO78" s="57"/>
      <c r="PKP78" s="57"/>
      <c r="PKQ78" s="57"/>
      <c r="PKR78" s="57"/>
      <c r="PKS78" s="57"/>
      <c r="PKT78" s="57"/>
      <c r="PKU78" s="57"/>
      <c r="PKV78" s="57"/>
      <c r="PKW78" s="57"/>
      <c r="PKX78" s="57"/>
      <c r="PKY78" s="57"/>
      <c r="PKZ78" s="57"/>
      <c r="PLA78" s="57"/>
      <c r="PLB78" s="57"/>
      <c r="PLC78" s="57"/>
      <c r="PLD78" s="57"/>
      <c r="PLE78" s="57"/>
      <c r="PLF78" s="57"/>
      <c r="PLG78" s="57"/>
      <c r="PLH78" s="57"/>
      <c r="PLI78" s="57"/>
      <c r="PLJ78" s="57"/>
      <c r="PLK78" s="57"/>
      <c r="PLL78" s="57"/>
      <c r="PLM78" s="57"/>
      <c r="PLN78" s="57"/>
      <c r="PLO78" s="57"/>
      <c r="PLP78" s="57"/>
      <c r="PLQ78" s="57"/>
      <c r="PLR78" s="57"/>
      <c r="PLS78" s="57"/>
      <c r="PLT78" s="57"/>
      <c r="PLU78" s="57"/>
      <c r="PLV78" s="57"/>
      <c r="PLW78" s="57"/>
      <c r="PLX78" s="57"/>
      <c r="PLY78" s="57"/>
      <c r="PLZ78" s="57"/>
      <c r="PMA78" s="57"/>
      <c r="PMB78" s="57"/>
      <c r="PMC78" s="57"/>
      <c r="PMD78" s="57"/>
      <c r="PME78" s="57"/>
      <c r="PMF78" s="57"/>
      <c r="PMG78" s="57"/>
      <c r="PMH78" s="57"/>
      <c r="PMI78" s="57"/>
      <c r="PMJ78" s="57"/>
      <c r="PMK78" s="57"/>
      <c r="PML78" s="57"/>
      <c r="PMM78" s="57"/>
      <c r="PMN78" s="57"/>
      <c r="PMO78" s="57"/>
      <c r="PMP78" s="57"/>
      <c r="PMQ78" s="57"/>
      <c r="PMR78" s="57"/>
      <c r="PMS78" s="57"/>
      <c r="PMT78" s="57"/>
      <c r="PMU78" s="57"/>
      <c r="PMV78" s="57"/>
      <c r="PMW78" s="57"/>
      <c r="PMX78" s="57"/>
      <c r="PMY78" s="57"/>
      <c r="PMZ78" s="57"/>
      <c r="PNA78" s="57"/>
      <c r="PNB78" s="57"/>
      <c r="PNC78" s="57"/>
      <c r="PND78" s="57"/>
      <c r="PNE78" s="57"/>
      <c r="PNF78" s="57"/>
      <c r="PNG78" s="57"/>
      <c r="PNH78" s="57"/>
      <c r="PNI78" s="57"/>
      <c r="PNJ78" s="57"/>
      <c r="PNK78" s="57"/>
      <c r="PNL78" s="57"/>
      <c r="PNM78" s="57"/>
      <c r="PNN78" s="57"/>
      <c r="PNO78" s="57"/>
      <c r="PNP78" s="57"/>
      <c r="PNQ78" s="57"/>
      <c r="PNR78" s="57"/>
      <c r="PNS78" s="57"/>
      <c r="PNT78" s="57"/>
      <c r="PNU78" s="57"/>
      <c r="PNV78" s="57"/>
      <c r="PNW78" s="57"/>
      <c r="PNX78" s="57"/>
      <c r="PNY78" s="57"/>
      <c r="PNZ78" s="57"/>
      <c r="POA78" s="57"/>
      <c r="POB78" s="57"/>
      <c r="POC78" s="57"/>
      <c r="POD78" s="57"/>
      <c r="POE78" s="57"/>
      <c r="POF78" s="57"/>
      <c r="POG78" s="57"/>
      <c r="POH78" s="57"/>
      <c r="POI78" s="57"/>
      <c r="POJ78" s="57"/>
      <c r="POK78" s="57"/>
      <c r="POL78" s="57"/>
      <c r="POM78" s="57"/>
      <c r="PON78" s="57"/>
      <c r="POO78" s="57"/>
      <c r="POP78" s="57"/>
      <c r="POQ78" s="57"/>
      <c r="POR78" s="57"/>
      <c r="POS78" s="57"/>
      <c r="POT78" s="57"/>
      <c r="POU78" s="57"/>
      <c r="POV78" s="57"/>
      <c r="POW78" s="57"/>
      <c r="POX78" s="57"/>
      <c r="POY78" s="57"/>
      <c r="POZ78" s="57"/>
      <c r="PPA78" s="57"/>
      <c r="PPB78" s="57"/>
      <c r="PPC78" s="57"/>
      <c r="PPD78" s="57"/>
      <c r="PPE78" s="57"/>
      <c r="PPF78" s="57"/>
      <c r="PPG78" s="57"/>
      <c r="PPH78" s="57"/>
      <c r="PPI78" s="57"/>
      <c r="PPJ78" s="57"/>
      <c r="PPK78" s="57"/>
      <c r="PPL78" s="57"/>
      <c r="PPM78" s="57"/>
      <c r="PPN78" s="57"/>
      <c r="PPO78" s="57"/>
      <c r="PPP78" s="57"/>
      <c r="PPQ78" s="57"/>
      <c r="PPR78" s="57"/>
      <c r="PPS78" s="57"/>
      <c r="PPT78" s="57"/>
      <c r="PPU78" s="57"/>
      <c r="PPV78" s="57"/>
      <c r="PPW78" s="57"/>
      <c r="PPX78" s="57"/>
      <c r="PPY78" s="57"/>
      <c r="PPZ78" s="57"/>
      <c r="PQA78" s="57"/>
      <c r="PQB78" s="57"/>
      <c r="PQC78" s="57"/>
      <c r="PQD78" s="57"/>
      <c r="PQE78" s="57"/>
      <c r="PQF78" s="57"/>
      <c r="PQG78" s="57"/>
      <c r="PQH78" s="57"/>
      <c r="PQI78" s="57"/>
      <c r="PQJ78" s="57"/>
      <c r="PQK78" s="57"/>
      <c r="PQL78" s="57"/>
      <c r="PQM78" s="57"/>
      <c r="PQN78" s="57"/>
      <c r="PQO78" s="57"/>
      <c r="PQP78" s="57"/>
      <c r="PQQ78" s="57"/>
      <c r="PQR78" s="57"/>
      <c r="PQS78" s="57"/>
      <c r="PQT78" s="57"/>
      <c r="PQU78" s="57"/>
      <c r="PQV78" s="57"/>
      <c r="PQW78" s="57"/>
      <c r="PQX78" s="57"/>
      <c r="PQY78" s="57"/>
      <c r="PQZ78" s="57"/>
      <c r="PRA78" s="57"/>
      <c r="PRB78" s="57"/>
      <c r="PRC78" s="57"/>
      <c r="PRD78" s="57"/>
      <c r="PRE78" s="57"/>
      <c r="PRF78" s="57"/>
      <c r="PRG78" s="57"/>
      <c r="PRH78" s="57"/>
      <c r="PRI78" s="57"/>
      <c r="PRJ78" s="57"/>
      <c r="PRK78" s="57"/>
      <c r="PRL78" s="57"/>
      <c r="PRM78" s="57"/>
      <c r="PRN78" s="57"/>
      <c r="PRO78" s="57"/>
      <c r="PRP78" s="57"/>
      <c r="PRQ78" s="57"/>
      <c r="PRR78" s="57"/>
      <c r="PRS78" s="57"/>
      <c r="PRT78" s="57"/>
      <c r="PRU78" s="57"/>
      <c r="PRV78" s="57"/>
      <c r="PRW78" s="57"/>
      <c r="PRX78" s="57"/>
      <c r="PRY78" s="57"/>
      <c r="PRZ78" s="57"/>
      <c r="PSA78" s="57"/>
      <c r="PSB78" s="57"/>
      <c r="PSC78" s="57"/>
      <c r="PSD78" s="57"/>
      <c r="PSE78" s="57"/>
      <c r="PSF78" s="57"/>
      <c r="PSG78" s="57"/>
      <c r="PSH78" s="57"/>
      <c r="PSI78" s="57"/>
      <c r="PSJ78" s="57"/>
      <c r="PSK78" s="57"/>
      <c r="PSL78" s="57"/>
      <c r="PSM78" s="57"/>
      <c r="PSN78" s="57"/>
      <c r="PSO78" s="57"/>
      <c r="PSP78" s="57"/>
      <c r="PSQ78" s="57"/>
      <c r="PSR78" s="57"/>
      <c r="PSS78" s="57"/>
      <c r="PST78" s="57"/>
      <c r="PSU78" s="57"/>
      <c r="PSV78" s="57"/>
      <c r="PSW78" s="57"/>
      <c r="PSX78" s="57"/>
      <c r="PSY78" s="57"/>
      <c r="PSZ78" s="57"/>
      <c r="PTA78" s="57"/>
      <c r="PTB78" s="57"/>
      <c r="PTC78" s="57"/>
      <c r="PTD78" s="57"/>
      <c r="PTE78" s="57"/>
      <c r="PTF78" s="57"/>
      <c r="PTG78" s="57"/>
      <c r="PTH78" s="57"/>
      <c r="PTI78" s="57"/>
      <c r="PTJ78" s="57"/>
      <c r="PTK78" s="57"/>
      <c r="PTL78" s="57"/>
      <c r="PTM78" s="57"/>
      <c r="PTN78" s="57"/>
      <c r="PTO78" s="57"/>
      <c r="PTP78" s="57"/>
      <c r="PTQ78" s="57"/>
      <c r="PTR78" s="57"/>
      <c r="PTS78" s="57"/>
      <c r="PTT78" s="57"/>
      <c r="PTU78" s="57"/>
      <c r="PTV78" s="57"/>
      <c r="PTW78" s="57"/>
      <c r="PTX78" s="57"/>
      <c r="PTY78" s="57"/>
      <c r="PTZ78" s="57"/>
      <c r="PUA78" s="57"/>
      <c r="PUB78" s="57"/>
      <c r="PUC78" s="57"/>
      <c r="PUD78" s="57"/>
      <c r="PUE78" s="57"/>
      <c r="PUF78" s="57"/>
      <c r="PUG78" s="57"/>
      <c r="PUH78" s="57"/>
      <c r="PUI78" s="57"/>
      <c r="PUJ78" s="57"/>
      <c r="PUK78" s="57"/>
      <c r="PUL78" s="57"/>
      <c r="PUM78" s="57"/>
      <c r="PUN78" s="57"/>
      <c r="PUO78" s="57"/>
      <c r="PUP78" s="57"/>
      <c r="PUQ78" s="57"/>
      <c r="PUR78" s="57"/>
      <c r="PUS78" s="57"/>
      <c r="PUT78" s="57"/>
      <c r="PUU78" s="57"/>
      <c r="PUV78" s="57"/>
      <c r="PUW78" s="57"/>
      <c r="PUX78" s="57"/>
      <c r="PUY78" s="57"/>
      <c r="PUZ78" s="57"/>
      <c r="PVA78" s="57"/>
      <c r="PVB78" s="57"/>
      <c r="PVC78" s="57"/>
      <c r="PVD78" s="57"/>
      <c r="PVE78" s="57"/>
      <c r="PVF78" s="57"/>
      <c r="PVG78" s="57"/>
      <c r="PVH78" s="57"/>
      <c r="PVI78" s="57"/>
      <c r="PVJ78" s="57"/>
      <c r="PVK78" s="57"/>
      <c r="PVL78" s="57"/>
      <c r="PVM78" s="57"/>
      <c r="PVN78" s="57"/>
      <c r="PVO78" s="57"/>
      <c r="PVP78" s="57"/>
      <c r="PVQ78" s="57"/>
      <c r="PVR78" s="57"/>
      <c r="PVS78" s="57"/>
      <c r="PVT78" s="57"/>
      <c r="PVU78" s="57"/>
      <c r="PVV78" s="57"/>
      <c r="PVW78" s="57"/>
      <c r="PVX78" s="57"/>
      <c r="PVY78" s="57"/>
      <c r="PVZ78" s="57"/>
      <c r="PWA78" s="57"/>
      <c r="PWB78" s="57"/>
      <c r="PWC78" s="57"/>
      <c r="PWD78" s="57"/>
      <c r="PWE78" s="57"/>
      <c r="PWF78" s="57"/>
      <c r="PWG78" s="57"/>
      <c r="PWH78" s="57"/>
      <c r="PWI78" s="57"/>
      <c r="PWJ78" s="57"/>
      <c r="PWK78" s="57"/>
      <c r="PWL78" s="57"/>
      <c r="PWM78" s="57"/>
      <c r="PWN78" s="57"/>
      <c r="PWO78" s="57"/>
      <c r="PWP78" s="57"/>
      <c r="PWQ78" s="57"/>
      <c r="PWR78" s="57"/>
      <c r="PWS78" s="57"/>
      <c r="PWT78" s="57"/>
      <c r="PWU78" s="57"/>
      <c r="PWV78" s="57"/>
      <c r="PWW78" s="57"/>
      <c r="PWX78" s="57"/>
      <c r="PWY78" s="57"/>
      <c r="PWZ78" s="57"/>
      <c r="PXA78" s="57"/>
      <c r="PXB78" s="57"/>
      <c r="PXC78" s="57"/>
      <c r="PXD78" s="57"/>
      <c r="PXE78" s="57"/>
      <c r="PXF78" s="57"/>
      <c r="PXG78" s="57"/>
      <c r="PXH78" s="57"/>
      <c r="PXI78" s="57"/>
      <c r="PXJ78" s="57"/>
      <c r="PXK78" s="57"/>
      <c r="PXL78" s="57"/>
      <c r="PXM78" s="57"/>
      <c r="PXN78" s="57"/>
      <c r="PXO78" s="57"/>
      <c r="PXP78" s="57"/>
      <c r="PXQ78" s="57"/>
      <c r="PXR78" s="57"/>
      <c r="PXS78" s="57"/>
      <c r="PXT78" s="57"/>
      <c r="PXU78" s="57"/>
      <c r="PXV78" s="57"/>
      <c r="PXW78" s="57"/>
      <c r="PXX78" s="57"/>
      <c r="PXY78" s="57"/>
      <c r="PXZ78" s="57"/>
      <c r="PYA78" s="57"/>
      <c r="PYB78" s="57"/>
      <c r="PYC78" s="57"/>
      <c r="PYD78" s="57"/>
      <c r="PYE78" s="57"/>
      <c r="PYF78" s="57"/>
      <c r="PYG78" s="57"/>
      <c r="PYH78" s="57"/>
      <c r="PYI78" s="57"/>
      <c r="PYJ78" s="57"/>
      <c r="PYK78" s="57"/>
      <c r="PYL78" s="57"/>
      <c r="PYM78" s="57"/>
      <c r="PYN78" s="57"/>
      <c r="PYO78" s="57"/>
      <c r="PYP78" s="57"/>
      <c r="PYQ78" s="57"/>
      <c r="PYR78" s="57"/>
      <c r="PYS78" s="57"/>
      <c r="PYT78" s="57"/>
      <c r="PYU78" s="57"/>
      <c r="PYV78" s="57"/>
      <c r="PYW78" s="57"/>
      <c r="PYX78" s="57"/>
      <c r="PYY78" s="57"/>
      <c r="PYZ78" s="57"/>
      <c r="PZA78" s="57"/>
      <c r="PZB78" s="57"/>
      <c r="PZC78" s="57"/>
      <c r="PZD78" s="57"/>
      <c r="PZE78" s="57"/>
      <c r="PZF78" s="57"/>
      <c r="PZG78" s="57"/>
      <c r="PZH78" s="57"/>
      <c r="PZI78" s="57"/>
      <c r="PZJ78" s="57"/>
      <c r="PZK78" s="57"/>
      <c r="PZL78" s="57"/>
      <c r="PZM78" s="57"/>
      <c r="PZN78" s="57"/>
      <c r="PZO78" s="57"/>
      <c r="PZP78" s="57"/>
      <c r="PZQ78" s="57"/>
      <c r="PZR78" s="57"/>
      <c r="PZS78" s="57"/>
      <c r="PZT78" s="57"/>
      <c r="PZU78" s="57"/>
      <c r="PZV78" s="57"/>
      <c r="PZW78" s="57"/>
      <c r="PZX78" s="57"/>
      <c r="PZY78" s="57"/>
      <c r="PZZ78" s="57"/>
      <c r="QAA78" s="57"/>
      <c r="QAB78" s="57"/>
      <c r="QAC78" s="57"/>
      <c r="QAD78" s="57"/>
      <c r="QAE78" s="57"/>
      <c r="QAF78" s="57"/>
      <c r="QAG78" s="57"/>
      <c r="QAH78" s="57"/>
      <c r="QAI78" s="57"/>
      <c r="QAJ78" s="57"/>
      <c r="QAK78" s="57"/>
      <c r="QAL78" s="57"/>
      <c r="QAM78" s="57"/>
      <c r="QAN78" s="57"/>
      <c r="QAO78" s="57"/>
      <c r="QAP78" s="57"/>
      <c r="QAQ78" s="57"/>
      <c r="QAR78" s="57"/>
      <c r="QAS78" s="57"/>
      <c r="QAT78" s="57"/>
      <c r="QAU78" s="57"/>
      <c r="QAV78" s="57"/>
      <c r="QAW78" s="57"/>
      <c r="QAX78" s="57"/>
      <c r="QAY78" s="57"/>
      <c r="QAZ78" s="57"/>
      <c r="QBA78" s="57"/>
      <c r="QBB78" s="57"/>
      <c r="QBC78" s="57"/>
      <c r="QBD78" s="57"/>
      <c r="QBE78" s="57"/>
      <c r="QBF78" s="57"/>
      <c r="QBG78" s="57"/>
      <c r="QBH78" s="57"/>
      <c r="QBI78" s="57"/>
      <c r="QBJ78" s="57"/>
      <c r="QBK78" s="57"/>
      <c r="QBL78" s="57"/>
      <c r="QBM78" s="57"/>
      <c r="QBN78" s="57"/>
      <c r="QBO78" s="57"/>
      <c r="QBP78" s="57"/>
      <c r="QBQ78" s="57"/>
      <c r="QBR78" s="57"/>
      <c r="QBS78" s="57"/>
      <c r="QBT78" s="57"/>
      <c r="QBU78" s="57"/>
      <c r="QBV78" s="57"/>
      <c r="QBW78" s="57"/>
      <c r="QBX78" s="57"/>
      <c r="QBY78" s="57"/>
      <c r="QBZ78" s="57"/>
      <c r="QCA78" s="57"/>
      <c r="QCB78" s="57"/>
      <c r="QCC78" s="57"/>
      <c r="QCD78" s="57"/>
      <c r="QCE78" s="57"/>
      <c r="QCF78" s="57"/>
      <c r="QCG78" s="57"/>
      <c r="QCH78" s="57"/>
      <c r="QCI78" s="57"/>
      <c r="QCJ78" s="57"/>
      <c r="QCK78" s="57"/>
      <c r="QCL78" s="57"/>
      <c r="QCM78" s="57"/>
      <c r="QCN78" s="57"/>
      <c r="QCO78" s="57"/>
      <c r="QCP78" s="57"/>
      <c r="QCQ78" s="57"/>
      <c r="QCR78" s="57"/>
      <c r="QCS78" s="57"/>
      <c r="QCT78" s="57"/>
      <c r="QCU78" s="57"/>
      <c r="QCV78" s="57"/>
      <c r="QCW78" s="57"/>
      <c r="QCX78" s="57"/>
      <c r="QCY78" s="57"/>
      <c r="QCZ78" s="57"/>
      <c r="QDA78" s="57"/>
      <c r="QDB78" s="57"/>
      <c r="QDC78" s="57"/>
      <c r="QDD78" s="57"/>
      <c r="QDE78" s="57"/>
      <c r="QDF78" s="57"/>
      <c r="QDG78" s="57"/>
      <c r="QDH78" s="57"/>
      <c r="QDI78" s="57"/>
      <c r="QDJ78" s="57"/>
      <c r="QDK78" s="57"/>
      <c r="QDL78" s="57"/>
      <c r="QDM78" s="57"/>
      <c r="QDN78" s="57"/>
      <c r="QDO78" s="57"/>
      <c r="QDP78" s="57"/>
      <c r="QDQ78" s="57"/>
      <c r="QDR78" s="57"/>
      <c r="QDS78" s="57"/>
      <c r="QDT78" s="57"/>
      <c r="QDU78" s="57"/>
      <c r="QDV78" s="57"/>
      <c r="QDW78" s="57"/>
      <c r="QDX78" s="57"/>
      <c r="QDY78" s="57"/>
      <c r="QDZ78" s="57"/>
      <c r="QEA78" s="57"/>
      <c r="QEB78" s="57"/>
      <c r="QEC78" s="57"/>
      <c r="QED78" s="57"/>
      <c r="QEE78" s="57"/>
      <c r="QEF78" s="57"/>
      <c r="QEG78" s="57"/>
      <c r="QEH78" s="57"/>
      <c r="QEI78" s="57"/>
      <c r="QEJ78" s="57"/>
      <c r="QEK78" s="57"/>
      <c r="QEL78" s="57"/>
      <c r="QEM78" s="57"/>
      <c r="QEN78" s="57"/>
      <c r="QEO78" s="57"/>
      <c r="QEP78" s="57"/>
      <c r="QEQ78" s="57"/>
      <c r="QER78" s="57"/>
      <c r="QES78" s="57"/>
      <c r="QET78" s="57"/>
      <c r="QEU78" s="57"/>
      <c r="QEV78" s="57"/>
      <c r="QEW78" s="57"/>
      <c r="QEX78" s="57"/>
      <c r="QEY78" s="57"/>
      <c r="QEZ78" s="57"/>
      <c r="QFA78" s="57"/>
      <c r="QFB78" s="57"/>
      <c r="QFC78" s="57"/>
      <c r="QFD78" s="57"/>
      <c r="QFE78" s="57"/>
      <c r="QFF78" s="57"/>
      <c r="QFG78" s="57"/>
      <c r="QFH78" s="57"/>
      <c r="QFI78" s="57"/>
      <c r="QFJ78" s="57"/>
      <c r="QFK78" s="57"/>
      <c r="QFL78" s="57"/>
      <c r="QFM78" s="57"/>
      <c r="QFN78" s="57"/>
      <c r="QFO78" s="57"/>
      <c r="QFP78" s="57"/>
      <c r="QFQ78" s="57"/>
      <c r="QFR78" s="57"/>
      <c r="QFS78" s="57"/>
      <c r="QFT78" s="57"/>
      <c r="QFU78" s="57"/>
      <c r="QFV78" s="57"/>
      <c r="QFW78" s="57"/>
      <c r="QFX78" s="57"/>
      <c r="QFY78" s="57"/>
      <c r="QFZ78" s="57"/>
      <c r="QGA78" s="57"/>
      <c r="QGB78" s="57"/>
      <c r="QGC78" s="57"/>
      <c r="QGD78" s="57"/>
      <c r="QGE78" s="57"/>
      <c r="QGF78" s="57"/>
      <c r="QGG78" s="57"/>
      <c r="QGH78" s="57"/>
      <c r="QGI78" s="57"/>
      <c r="QGJ78" s="57"/>
      <c r="QGK78" s="57"/>
      <c r="QGL78" s="57"/>
      <c r="QGM78" s="57"/>
      <c r="QGN78" s="57"/>
      <c r="QGO78" s="57"/>
      <c r="QGP78" s="57"/>
      <c r="QGQ78" s="57"/>
      <c r="QGR78" s="57"/>
      <c r="QGS78" s="57"/>
      <c r="QGT78" s="57"/>
      <c r="QGU78" s="57"/>
      <c r="QGV78" s="57"/>
      <c r="QGW78" s="57"/>
      <c r="QGX78" s="57"/>
      <c r="QGY78" s="57"/>
      <c r="QGZ78" s="57"/>
      <c r="QHA78" s="57"/>
      <c r="QHB78" s="57"/>
      <c r="QHC78" s="57"/>
      <c r="QHD78" s="57"/>
      <c r="QHE78" s="57"/>
      <c r="QHF78" s="57"/>
      <c r="QHG78" s="57"/>
      <c r="QHH78" s="57"/>
      <c r="QHI78" s="57"/>
      <c r="QHJ78" s="57"/>
      <c r="QHK78" s="57"/>
      <c r="QHL78" s="57"/>
      <c r="QHM78" s="57"/>
      <c r="QHN78" s="57"/>
      <c r="QHO78" s="57"/>
      <c r="QHP78" s="57"/>
      <c r="QHQ78" s="57"/>
      <c r="QHR78" s="57"/>
      <c r="QHS78" s="57"/>
      <c r="QHT78" s="57"/>
      <c r="QHU78" s="57"/>
      <c r="QHV78" s="57"/>
      <c r="QHW78" s="57"/>
      <c r="QHX78" s="57"/>
      <c r="QHY78" s="57"/>
      <c r="QHZ78" s="57"/>
      <c r="QIA78" s="57"/>
      <c r="QIB78" s="57"/>
      <c r="QIC78" s="57"/>
      <c r="QID78" s="57"/>
      <c r="QIE78" s="57"/>
      <c r="QIF78" s="57"/>
      <c r="QIG78" s="57"/>
      <c r="QIH78" s="57"/>
      <c r="QII78" s="57"/>
      <c r="QIJ78" s="57"/>
      <c r="QIK78" s="57"/>
      <c r="QIL78" s="57"/>
      <c r="QIM78" s="57"/>
      <c r="QIN78" s="57"/>
      <c r="QIO78" s="57"/>
      <c r="QIP78" s="57"/>
      <c r="QIQ78" s="57"/>
      <c r="QIR78" s="57"/>
      <c r="QIS78" s="57"/>
      <c r="QIT78" s="57"/>
      <c r="QIU78" s="57"/>
      <c r="QIV78" s="57"/>
      <c r="QIW78" s="57"/>
      <c r="QIX78" s="57"/>
      <c r="QIY78" s="57"/>
      <c r="QIZ78" s="57"/>
      <c r="QJA78" s="57"/>
      <c r="QJB78" s="57"/>
      <c r="QJC78" s="57"/>
      <c r="QJD78" s="57"/>
      <c r="QJE78" s="57"/>
      <c r="QJF78" s="57"/>
      <c r="QJG78" s="57"/>
      <c r="QJH78" s="57"/>
      <c r="QJI78" s="57"/>
      <c r="QJJ78" s="57"/>
      <c r="QJK78" s="57"/>
      <c r="QJL78" s="57"/>
      <c r="QJM78" s="57"/>
      <c r="QJN78" s="57"/>
      <c r="QJO78" s="57"/>
      <c r="QJP78" s="57"/>
      <c r="QJQ78" s="57"/>
      <c r="QJR78" s="57"/>
      <c r="QJS78" s="57"/>
      <c r="QJT78" s="57"/>
      <c r="QJU78" s="57"/>
      <c r="QJV78" s="57"/>
      <c r="QJW78" s="57"/>
      <c r="QJX78" s="57"/>
      <c r="QJY78" s="57"/>
      <c r="QJZ78" s="57"/>
      <c r="QKA78" s="57"/>
      <c r="QKB78" s="57"/>
      <c r="QKC78" s="57"/>
      <c r="QKD78" s="57"/>
      <c r="QKE78" s="57"/>
      <c r="QKF78" s="57"/>
      <c r="QKG78" s="57"/>
      <c r="QKH78" s="57"/>
      <c r="QKI78" s="57"/>
      <c r="QKJ78" s="57"/>
      <c r="QKK78" s="57"/>
      <c r="QKL78" s="57"/>
      <c r="QKM78" s="57"/>
      <c r="QKN78" s="57"/>
      <c r="QKO78" s="57"/>
      <c r="QKP78" s="57"/>
      <c r="QKQ78" s="57"/>
      <c r="QKR78" s="57"/>
      <c r="QKS78" s="57"/>
      <c r="QKT78" s="57"/>
      <c r="QKU78" s="57"/>
      <c r="QKV78" s="57"/>
      <c r="QKW78" s="57"/>
      <c r="QKX78" s="57"/>
      <c r="QKY78" s="57"/>
      <c r="QKZ78" s="57"/>
      <c r="QLA78" s="57"/>
      <c r="QLB78" s="57"/>
      <c r="QLC78" s="57"/>
      <c r="QLD78" s="57"/>
      <c r="QLE78" s="57"/>
      <c r="QLF78" s="57"/>
      <c r="QLG78" s="57"/>
      <c r="QLH78" s="57"/>
      <c r="QLI78" s="57"/>
      <c r="QLJ78" s="57"/>
      <c r="QLK78" s="57"/>
      <c r="QLL78" s="57"/>
      <c r="QLM78" s="57"/>
      <c r="QLN78" s="57"/>
      <c r="QLO78" s="57"/>
      <c r="QLP78" s="57"/>
      <c r="QLQ78" s="57"/>
      <c r="QLR78" s="57"/>
      <c r="QLS78" s="57"/>
      <c r="QLT78" s="57"/>
      <c r="QLU78" s="57"/>
      <c r="QLV78" s="57"/>
      <c r="QLW78" s="57"/>
      <c r="QLX78" s="57"/>
      <c r="QLY78" s="57"/>
      <c r="QLZ78" s="57"/>
      <c r="QMA78" s="57"/>
      <c r="QMB78" s="57"/>
      <c r="QMC78" s="57"/>
      <c r="QMD78" s="57"/>
      <c r="QME78" s="57"/>
      <c r="QMF78" s="57"/>
      <c r="QMG78" s="57"/>
      <c r="QMH78" s="57"/>
      <c r="QMI78" s="57"/>
      <c r="QMJ78" s="57"/>
      <c r="QMK78" s="57"/>
      <c r="QML78" s="57"/>
      <c r="QMM78" s="57"/>
      <c r="QMN78" s="57"/>
      <c r="QMO78" s="57"/>
      <c r="QMP78" s="57"/>
      <c r="QMQ78" s="57"/>
      <c r="QMR78" s="57"/>
      <c r="QMS78" s="57"/>
      <c r="QMT78" s="57"/>
      <c r="QMU78" s="57"/>
      <c r="QMV78" s="57"/>
      <c r="QMW78" s="57"/>
      <c r="QMX78" s="57"/>
      <c r="QMY78" s="57"/>
      <c r="QMZ78" s="57"/>
      <c r="QNA78" s="57"/>
      <c r="QNB78" s="57"/>
      <c r="QNC78" s="57"/>
      <c r="QND78" s="57"/>
      <c r="QNE78" s="57"/>
      <c r="QNF78" s="57"/>
      <c r="QNG78" s="57"/>
      <c r="QNH78" s="57"/>
      <c r="QNI78" s="57"/>
      <c r="QNJ78" s="57"/>
      <c r="QNK78" s="57"/>
      <c r="QNL78" s="57"/>
      <c r="QNM78" s="57"/>
      <c r="QNN78" s="57"/>
      <c r="QNO78" s="57"/>
      <c r="QNP78" s="57"/>
      <c r="QNQ78" s="57"/>
      <c r="QNR78" s="57"/>
      <c r="QNS78" s="57"/>
      <c r="QNT78" s="57"/>
      <c r="QNU78" s="57"/>
      <c r="QNV78" s="57"/>
      <c r="QNW78" s="57"/>
      <c r="QNX78" s="57"/>
      <c r="QNY78" s="57"/>
      <c r="QNZ78" s="57"/>
      <c r="QOA78" s="57"/>
      <c r="QOB78" s="57"/>
      <c r="QOC78" s="57"/>
      <c r="QOD78" s="57"/>
      <c r="QOE78" s="57"/>
      <c r="QOF78" s="57"/>
      <c r="QOG78" s="57"/>
      <c r="QOH78" s="57"/>
      <c r="QOI78" s="57"/>
      <c r="QOJ78" s="57"/>
      <c r="QOK78" s="57"/>
      <c r="QOL78" s="57"/>
      <c r="QOM78" s="57"/>
      <c r="QON78" s="57"/>
      <c r="QOO78" s="57"/>
      <c r="QOP78" s="57"/>
      <c r="QOQ78" s="57"/>
      <c r="QOR78" s="57"/>
      <c r="QOS78" s="57"/>
      <c r="QOT78" s="57"/>
      <c r="QOU78" s="57"/>
      <c r="QOV78" s="57"/>
      <c r="QOW78" s="57"/>
      <c r="QOX78" s="57"/>
      <c r="QOY78" s="57"/>
      <c r="QOZ78" s="57"/>
      <c r="QPA78" s="57"/>
      <c r="QPB78" s="57"/>
      <c r="QPC78" s="57"/>
      <c r="QPD78" s="57"/>
      <c r="QPE78" s="57"/>
      <c r="QPF78" s="57"/>
      <c r="QPG78" s="57"/>
      <c r="QPH78" s="57"/>
      <c r="QPI78" s="57"/>
      <c r="QPJ78" s="57"/>
      <c r="QPK78" s="57"/>
      <c r="QPL78" s="57"/>
      <c r="QPM78" s="57"/>
      <c r="QPN78" s="57"/>
      <c r="QPO78" s="57"/>
      <c r="QPP78" s="57"/>
      <c r="QPQ78" s="57"/>
      <c r="QPR78" s="57"/>
      <c r="QPS78" s="57"/>
      <c r="QPT78" s="57"/>
      <c r="QPU78" s="57"/>
      <c r="QPV78" s="57"/>
      <c r="QPW78" s="57"/>
      <c r="QPX78" s="57"/>
      <c r="QPY78" s="57"/>
      <c r="QPZ78" s="57"/>
      <c r="QQA78" s="57"/>
      <c r="QQB78" s="57"/>
      <c r="QQC78" s="57"/>
      <c r="QQD78" s="57"/>
      <c r="QQE78" s="57"/>
      <c r="QQF78" s="57"/>
      <c r="QQG78" s="57"/>
      <c r="QQH78" s="57"/>
      <c r="QQI78" s="57"/>
      <c r="QQJ78" s="57"/>
      <c r="QQK78" s="57"/>
      <c r="QQL78" s="57"/>
      <c r="QQM78" s="57"/>
      <c r="QQN78" s="57"/>
      <c r="QQO78" s="57"/>
      <c r="QQP78" s="57"/>
      <c r="QQQ78" s="57"/>
      <c r="QQR78" s="57"/>
      <c r="QQS78" s="57"/>
      <c r="QQT78" s="57"/>
      <c r="QQU78" s="57"/>
      <c r="QQV78" s="57"/>
      <c r="QQW78" s="57"/>
      <c r="QQX78" s="57"/>
      <c r="QQY78" s="57"/>
      <c r="QQZ78" s="57"/>
      <c r="QRA78" s="57"/>
      <c r="QRB78" s="57"/>
      <c r="QRC78" s="57"/>
      <c r="QRD78" s="57"/>
      <c r="QRE78" s="57"/>
      <c r="QRF78" s="57"/>
      <c r="QRG78" s="57"/>
      <c r="QRH78" s="57"/>
      <c r="QRI78" s="57"/>
      <c r="QRJ78" s="57"/>
      <c r="QRK78" s="57"/>
      <c r="QRL78" s="57"/>
      <c r="QRM78" s="57"/>
      <c r="QRN78" s="57"/>
      <c r="QRO78" s="57"/>
      <c r="QRP78" s="57"/>
      <c r="QRQ78" s="57"/>
      <c r="QRR78" s="57"/>
      <c r="QRS78" s="57"/>
      <c r="QRT78" s="57"/>
      <c r="QRU78" s="57"/>
      <c r="QRV78" s="57"/>
      <c r="QRW78" s="57"/>
      <c r="QRX78" s="57"/>
      <c r="QRY78" s="57"/>
      <c r="QRZ78" s="57"/>
      <c r="QSA78" s="57"/>
      <c r="QSB78" s="57"/>
      <c r="QSC78" s="57"/>
      <c r="QSD78" s="57"/>
      <c r="QSE78" s="57"/>
      <c r="QSF78" s="57"/>
      <c r="QSG78" s="57"/>
      <c r="QSH78" s="57"/>
      <c r="QSI78" s="57"/>
      <c r="QSJ78" s="57"/>
      <c r="QSK78" s="57"/>
      <c r="QSL78" s="57"/>
      <c r="QSM78" s="57"/>
      <c r="QSN78" s="57"/>
      <c r="QSO78" s="57"/>
      <c r="QSP78" s="57"/>
      <c r="QSQ78" s="57"/>
      <c r="QSR78" s="57"/>
      <c r="QSS78" s="57"/>
      <c r="QST78" s="57"/>
      <c r="QSU78" s="57"/>
      <c r="QSV78" s="57"/>
      <c r="QSW78" s="57"/>
      <c r="QSX78" s="57"/>
      <c r="QSY78" s="57"/>
      <c r="QSZ78" s="57"/>
      <c r="QTA78" s="57"/>
      <c r="QTB78" s="57"/>
      <c r="QTC78" s="57"/>
      <c r="QTD78" s="57"/>
      <c r="QTE78" s="57"/>
      <c r="QTF78" s="57"/>
      <c r="QTG78" s="57"/>
      <c r="QTH78" s="57"/>
      <c r="QTI78" s="57"/>
      <c r="QTJ78" s="57"/>
      <c r="QTK78" s="57"/>
      <c r="QTL78" s="57"/>
      <c r="QTM78" s="57"/>
      <c r="QTN78" s="57"/>
      <c r="QTO78" s="57"/>
      <c r="QTP78" s="57"/>
      <c r="QTQ78" s="57"/>
      <c r="QTR78" s="57"/>
      <c r="QTS78" s="57"/>
      <c r="QTT78" s="57"/>
      <c r="QTU78" s="57"/>
      <c r="QTV78" s="57"/>
      <c r="QTW78" s="57"/>
      <c r="QTX78" s="57"/>
      <c r="QTY78" s="57"/>
      <c r="QTZ78" s="57"/>
      <c r="QUA78" s="57"/>
      <c r="QUB78" s="57"/>
      <c r="QUC78" s="57"/>
      <c r="QUD78" s="57"/>
      <c r="QUE78" s="57"/>
      <c r="QUF78" s="57"/>
      <c r="QUG78" s="57"/>
      <c r="QUH78" s="57"/>
      <c r="QUI78" s="57"/>
      <c r="QUJ78" s="57"/>
      <c r="QUK78" s="57"/>
      <c r="QUL78" s="57"/>
      <c r="QUM78" s="57"/>
      <c r="QUN78" s="57"/>
      <c r="QUO78" s="57"/>
      <c r="QUP78" s="57"/>
      <c r="QUQ78" s="57"/>
      <c r="QUR78" s="57"/>
      <c r="QUS78" s="57"/>
      <c r="QUT78" s="57"/>
      <c r="QUU78" s="57"/>
      <c r="QUV78" s="57"/>
      <c r="QUW78" s="57"/>
      <c r="QUX78" s="57"/>
      <c r="QUY78" s="57"/>
      <c r="QUZ78" s="57"/>
      <c r="QVA78" s="57"/>
      <c r="QVB78" s="57"/>
      <c r="QVC78" s="57"/>
      <c r="QVD78" s="57"/>
      <c r="QVE78" s="57"/>
      <c r="QVF78" s="57"/>
      <c r="QVG78" s="57"/>
      <c r="QVH78" s="57"/>
      <c r="QVI78" s="57"/>
      <c r="QVJ78" s="57"/>
      <c r="QVK78" s="57"/>
      <c r="QVL78" s="57"/>
      <c r="QVM78" s="57"/>
      <c r="QVN78" s="57"/>
      <c r="QVO78" s="57"/>
      <c r="QVP78" s="57"/>
      <c r="QVQ78" s="57"/>
      <c r="QVR78" s="57"/>
      <c r="QVS78" s="57"/>
      <c r="QVT78" s="57"/>
      <c r="QVU78" s="57"/>
      <c r="QVV78" s="57"/>
      <c r="QVW78" s="57"/>
      <c r="QVX78" s="57"/>
      <c r="QVY78" s="57"/>
      <c r="QVZ78" s="57"/>
      <c r="QWA78" s="57"/>
      <c r="QWB78" s="57"/>
      <c r="QWC78" s="57"/>
      <c r="QWD78" s="57"/>
      <c r="QWE78" s="57"/>
      <c r="QWF78" s="57"/>
      <c r="QWG78" s="57"/>
      <c r="QWH78" s="57"/>
      <c r="QWI78" s="57"/>
      <c r="QWJ78" s="57"/>
      <c r="QWK78" s="57"/>
      <c r="QWL78" s="57"/>
      <c r="QWM78" s="57"/>
      <c r="QWN78" s="57"/>
      <c r="QWO78" s="57"/>
      <c r="QWP78" s="57"/>
      <c r="QWQ78" s="57"/>
      <c r="QWR78" s="57"/>
      <c r="QWS78" s="57"/>
      <c r="QWT78" s="57"/>
      <c r="QWU78" s="57"/>
      <c r="QWV78" s="57"/>
      <c r="QWW78" s="57"/>
      <c r="QWX78" s="57"/>
      <c r="QWY78" s="57"/>
      <c r="QWZ78" s="57"/>
      <c r="QXA78" s="57"/>
      <c r="QXB78" s="57"/>
      <c r="QXC78" s="57"/>
      <c r="QXD78" s="57"/>
      <c r="QXE78" s="57"/>
      <c r="QXF78" s="57"/>
      <c r="QXG78" s="57"/>
      <c r="QXH78" s="57"/>
      <c r="QXI78" s="57"/>
      <c r="QXJ78" s="57"/>
      <c r="QXK78" s="57"/>
      <c r="QXL78" s="57"/>
      <c r="QXM78" s="57"/>
      <c r="QXN78" s="57"/>
      <c r="QXO78" s="57"/>
      <c r="QXP78" s="57"/>
      <c r="QXQ78" s="57"/>
      <c r="QXR78" s="57"/>
      <c r="QXS78" s="57"/>
      <c r="QXT78" s="57"/>
      <c r="QXU78" s="57"/>
      <c r="QXV78" s="57"/>
      <c r="QXW78" s="57"/>
      <c r="QXX78" s="57"/>
      <c r="QXY78" s="57"/>
      <c r="QXZ78" s="57"/>
      <c r="QYA78" s="57"/>
      <c r="QYB78" s="57"/>
      <c r="QYC78" s="57"/>
      <c r="QYD78" s="57"/>
      <c r="QYE78" s="57"/>
      <c r="QYF78" s="57"/>
      <c r="QYG78" s="57"/>
      <c r="QYH78" s="57"/>
      <c r="QYI78" s="57"/>
      <c r="QYJ78" s="57"/>
      <c r="QYK78" s="57"/>
      <c r="QYL78" s="57"/>
      <c r="QYM78" s="57"/>
      <c r="QYN78" s="57"/>
      <c r="QYO78" s="57"/>
      <c r="QYP78" s="57"/>
      <c r="QYQ78" s="57"/>
      <c r="QYR78" s="57"/>
      <c r="QYS78" s="57"/>
      <c r="QYT78" s="57"/>
      <c r="QYU78" s="57"/>
      <c r="QYV78" s="57"/>
      <c r="QYW78" s="57"/>
      <c r="QYX78" s="57"/>
      <c r="QYY78" s="57"/>
      <c r="QYZ78" s="57"/>
      <c r="QZA78" s="57"/>
      <c r="QZB78" s="57"/>
      <c r="QZC78" s="57"/>
      <c r="QZD78" s="57"/>
      <c r="QZE78" s="57"/>
      <c r="QZF78" s="57"/>
      <c r="QZG78" s="57"/>
      <c r="QZH78" s="57"/>
      <c r="QZI78" s="57"/>
      <c r="QZJ78" s="57"/>
      <c r="QZK78" s="57"/>
      <c r="QZL78" s="57"/>
      <c r="QZM78" s="57"/>
      <c r="QZN78" s="57"/>
      <c r="QZO78" s="57"/>
      <c r="QZP78" s="57"/>
      <c r="QZQ78" s="57"/>
      <c r="QZR78" s="57"/>
      <c r="QZS78" s="57"/>
      <c r="QZT78" s="57"/>
      <c r="QZU78" s="57"/>
      <c r="QZV78" s="57"/>
      <c r="QZW78" s="57"/>
      <c r="QZX78" s="57"/>
      <c r="QZY78" s="57"/>
      <c r="QZZ78" s="57"/>
      <c r="RAA78" s="57"/>
      <c r="RAB78" s="57"/>
      <c r="RAC78" s="57"/>
      <c r="RAD78" s="57"/>
      <c r="RAE78" s="57"/>
      <c r="RAF78" s="57"/>
      <c r="RAG78" s="57"/>
      <c r="RAH78" s="57"/>
      <c r="RAI78" s="57"/>
      <c r="RAJ78" s="57"/>
      <c r="RAK78" s="57"/>
      <c r="RAL78" s="57"/>
      <c r="RAM78" s="57"/>
      <c r="RAN78" s="57"/>
      <c r="RAO78" s="57"/>
      <c r="RAP78" s="57"/>
      <c r="RAQ78" s="57"/>
      <c r="RAR78" s="57"/>
      <c r="RAS78" s="57"/>
      <c r="RAT78" s="57"/>
      <c r="RAU78" s="57"/>
      <c r="RAV78" s="57"/>
      <c r="RAW78" s="57"/>
      <c r="RAX78" s="57"/>
      <c r="RAY78" s="57"/>
      <c r="RAZ78" s="57"/>
      <c r="RBA78" s="57"/>
      <c r="RBB78" s="57"/>
      <c r="RBC78" s="57"/>
      <c r="RBD78" s="57"/>
      <c r="RBE78" s="57"/>
      <c r="RBF78" s="57"/>
      <c r="RBG78" s="57"/>
      <c r="RBH78" s="57"/>
      <c r="RBI78" s="57"/>
      <c r="RBJ78" s="57"/>
      <c r="RBK78" s="57"/>
      <c r="RBL78" s="57"/>
      <c r="RBM78" s="57"/>
      <c r="RBN78" s="57"/>
      <c r="RBO78" s="57"/>
      <c r="RBP78" s="57"/>
      <c r="RBQ78" s="57"/>
      <c r="RBR78" s="57"/>
      <c r="RBS78" s="57"/>
      <c r="RBT78" s="57"/>
      <c r="RBU78" s="57"/>
      <c r="RBV78" s="57"/>
      <c r="RBW78" s="57"/>
      <c r="RBX78" s="57"/>
      <c r="RBY78" s="57"/>
      <c r="RBZ78" s="57"/>
      <c r="RCA78" s="57"/>
      <c r="RCB78" s="57"/>
      <c r="RCC78" s="57"/>
      <c r="RCD78" s="57"/>
      <c r="RCE78" s="57"/>
      <c r="RCF78" s="57"/>
      <c r="RCG78" s="57"/>
      <c r="RCH78" s="57"/>
      <c r="RCI78" s="57"/>
      <c r="RCJ78" s="57"/>
      <c r="RCK78" s="57"/>
      <c r="RCL78" s="57"/>
      <c r="RCM78" s="57"/>
      <c r="RCN78" s="57"/>
      <c r="RCO78" s="57"/>
      <c r="RCP78" s="57"/>
      <c r="RCQ78" s="57"/>
      <c r="RCR78" s="57"/>
      <c r="RCS78" s="57"/>
      <c r="RCT78" s="57"/>
      <c r="RCU78" s="57"/>
      <c r="RCV78" s="57"/>
      <c r="RCW78" s="57"/>
      <c r="RCX78" s="57"/>
      <c r="RCY78" s="57"/>
      <c r="RCZ78" s="57"/>
      <c r="RDA78" s="57"/>
      <c r="RDB78" s="57"/>
      <c r="RDC78" s="57"/>
      <c r="RDD78" s="57"/>
      <c r="RDE78" s="57"/>
      <c r="RDF78" s="57"/>
      <c r="RDG78" s="57"/>
      <c r="RDH78" s="57"/>
      <c r="RDI78" s="57"/>
      <c r="RDJ78" s="57"/>
      <c r="RDK78" s="57"/>
      <c r="RDL78" s="57"/>
      <c r="RDM78" s="57"/>
      <c r="RDN78" s="57"/>
      <c r="RDO78" s="57"/>
      <c r="RDP78" s="57"/>
      <c r="RDQ78" s="57"/>
      <c r="RDR78" s="57"/>
      <c r="RDS78" s="57"/>
      <c r="RDT78" s="57"/>
      <c r="RDU78" s="57"/>
      <c r="RDV78" s="57"/>
      <c r="RDW78" s="57"/>
      <c r="RDX78" s="57"/>
      <c r="RDY78" s="57"/>
      <c r="RDZ78" s="57"/>
      <c r="REA78" s="57"/>
      <c r="REB78" s="57"/>
      <c r="REC78" s="57"/>
      <c r="RED78" s="57"/>
      <c r="REE78" s="57"/>
      <c r="REF78" s="57"/>
      <c r="REG78" s="57"/>
      <c r="REH78" s="57"/>
      <c r="REI78" s="57"/>
      <c r="REJ78" s="57"/>
      <c r="REK78" s="57"/>
      <c r="REL78" s="57"/>
      <c r="REM78" s="57"/>
      <c r="REN78" s="57"/>
      <c r="REO78" s="57"/>
      <c r="REP78" s="57"/>
      <c r="REQ78" s="57"/>
      <c r="RER78" s="57"/>
      <c r="RES78" s="57"/>
      <c r="RET78" s="57"/>
      <c r="REU78" s="57"/>
      <c r="REV78" s="57"/>
      <c r="REW78" s="57"/>
      <c r="REX78" s="57"/>
      <c r="REY78" s="57"/>
      <c r="REZ78" s="57"/>
      <c r="RFA78" s="57"/>
      <c r="RFB78" s="57"/>
      <c r="RFC78" s="57"/>
      <c r="RFD78" s="57"/>
      <c r="RFE78" s="57"/>
      <c r="RFF78" s="57"/>
      <c r="RFG78" s="57"/>
      <c r="RFH78" s="57"/>
      <c r="RFI78" s="57"/>
      <c r="RFJ78" s="57"/>
      <c r="RFK78" s="57"/>
      <c r="RFL78" s="57"/>
      <c r="RFM78" s="57"/>
      <c r="RFN78" s="57"/>
      <c r="RFO78" s="57"/>
      <c r="RFP78" s="57"/>
      <c r="RFQ78" s="57"/>
      <c r="RFR78" s="57"/>
      <c r="RFS78" s="57"/>
      <c r="RFT78" s="57"/>
      <c r="RFU78" s="57"/>
      <c r="RFV78" s="57"/>
      <c r="RFW78" s="57"/>
      <c r="RFX78" s="57"/>
      <c r="RFY78" s="57"/>
      <c r="RFZ78" s="57"/>
      <c r="RGA78" s="57"/>
      <c r="RGB78" s="57"/>
      <c r="RGC78" s="57"/>
      <c r="RGD78" s="57"/>
      <c r="RGE78" s="57"/>
      <c r="RGF78" s="57"/>
      <c r="RGG78" s="57"/>
      <c r="RGH78" s="57"/>
      <c r="RGI78" s="57"/>
      <c r="RGJ78" s="57"/>
      <c r="RGK78" s="57"/>
      <c r="RGL78" s="57"/>
      <c r="RGM78" s="57"/>
      <c r="RGN78" s="57"/>
      <c r="RGO78" s="57"/>
      <c r="RGP78" s="57"/>
      <c r="RGQ78" s="57"/>
      <c r="RGR78" s="57"/>
      <c r="RGS78" s="57"/>
      <c r="RGT78" s="57"/>
      <c r="RGU78" s="57"/>
      <c r="RGV78" s="57"/>
      <c r="RGW78" s="57"/>
      <c r="RGX78" s="57"/>
      <c r="RGY78" s="57"/>
      <c r="RGZ78" s="57"/>
      <c r="RHA78" s="57"/>
      <c r="RHB78" s="57"/>
      <c r="RHC78" s="57"/>
      <c r="RHD78" s="57"/>
      <c r="RHE78" s="57"/>
      <c r="RHF78" s="57"/>
      <c r="RHG78" s="57"/>
      <c r="RHH78" s="57"/>
      <c r="RHI78" s="57"/>
      <c r="RHJ78" s="57"/>
      <c r="RHK78" s="57"/>
      <c r="RHL78" s="57"/>
      <c r="RHM78" s="57"/>
      <c r="RHN78" s="57"/>
      <c r="RHO78" s="57"/>
      <c r="RHP78" s="57"/>
      <c r="RHQ78" s="57"/>
      <c r="RHR78" s="57"/>
      <c r="RHS78" s="57"/>
      <c r="RHT78" s="57"/>
      <c r="RHU78" s="57"/>
      <c r="RHV78" s="57"/>
      <c r="RHW78" s="57"/>
      <c r="RHX78" s="57"/>
      <c r="RHY78" s="57"/>
      <c r="RHZ78" s="57"/>
      <c r="RIA78" s="57"/>
      <c r="RIB78" s="57"/>
      <c r="RIC78" s="57"/>
      <c r="RID78" s="57"/>
      <c r="RIE78" s="57"/>
      <c r="RIF78" s="57"/>
      <c r="RIG78" s="57"/>
      <c r="RIH78" s="57"/>
      <c r="RII78" s="57"/>
      <c r="RIJ78" s="57"/>
      <c r="RIK78" s="57"/>
      <c r="RIL78" s="57"/>
      <c r="RIM78" s="57"/>
      <c r="RIN78" s="57"/>
      <c r="RIO78" s="57"/>
      <c r="RIP78" s="57"/>
      <c r="RIQ78" s="57"/>
      <c r="RIR78" s="57"/>
      <c r="RIS78" s="57"/>
      <c r="RIT78" s="57"/>
      <c r="RIU78" s="57"/>
      <c r="RIV78" s="57"/>
      <c r="RIW78" s="57"/>
      <c r="RIX78" s="57"/>
      <c r="RIY78" s="57"/>
      <c r="RIZ78" s="57"/>
      <c r="RJA78" s="57"/>
      <c r="RJB78" s="57"/>
      <c r="RJC78" s="57"/>
      <c r="RJD78" s="57"/>
      <c r="RJE78" s="57"/>
      <c r="RJF78" s="57"/>
      <c r="RJG78" s="57"/>
      <c r="RJH78" s="57"/>
      <c r="RJI78" s="57"/>
      <c r="RJJ78" s="57"/>
      <c r="RJK78" s="57"/>
      <c r="RJL78" s="57"/>
      <c r="RJM78" s="57"/>
      <c r="RJN78" s="57"/>
      <c r="RJO78" s="57"/>
      <c r="RJP78" s="57"/>
      <c r="RJQ78" s="57"/>
      <c r="RJR78" s="57"/>
      <c r="RJS78" s="57"/>
      <c r="RJT78" s="57"/>
      <c r="RJU78" s="57"/>
      <c r="RJV78" s="57"/>
      <c r="RJW78" s="57"/>
      <c r="RJX78" s="57"/>
      <c r="RJY78" s="57"/>
      <c r="RJZ78" s="57"/>
      <c r="RKA78" s="57"/>
      <c r="RKB78" s="57"/>
      <c r="RKC78" s="57"/>
      <c r="RKD78" s="57"/>
      <c r="RKE78" s="57"/>
      <c r="RKF78" s="57"/>
      <c r="RKG78" s="57"/>
      <c r="RKH78" s="57"/>
      <c r="RKI78" s="57"/>
      <c r="RKJ78" s="57"/>
      <c r="RKK78" s="57"/>
      <c r="RKL78" s="57"/>
      <c r="RKM78" s="57"/>
      <c r="RKN78" s="57"/>
      <c r="RKO78" s="57"/>
      <c r="RKP78" s="57"/>
      <c r="RKQ78" s="57"/>
      <c r="RKR78" s="57"/>
      <c r="RKS78" s="57"/>
      <c r="RKT78" s="57"/>
      <c r="RKU78" s="57"/>
      <c r="RKV78" s="57"/>
      <c r="RKW78" s="57"/>
      <c r="RKX78" s="57"/>
      <c r="RKY78" s="57"/>
      <c r="RKZ78" s="57"/>
      <c r="RLA78" s="57"/>
      <c r="RLB78" s="57"/>
      <c r="RLC78" s="57"/>
      <c r="RLD78" s="57"/>
      <c r="RLE78" s="57"/>
      <c r="RLF78" s="57"/>
      <c r="RLG78" s="57"/>
      <c r="RLH78" s="57"/>
      <c r="RLI78" s="57"/>
      <c r="RLJ78" s="57"/>
      <c r="RLK78" s="57"/>
      <c r="RLL78" s="57"/>
      <c r="RLM78" s="57"/>
      <c r="RLN78" s="57"/>
      <c r="RLO78" s="57"/>
      <c r="RLP78" s="57"/>
      <c r="RLQ78" s="57"/>
      <c r="RLR78" s="57"/>
      <c r="RLS78" s="57"/>
      <c r="RLT78" s="57"/>
      <c r="RLU78" s="57"/>
      <c r="RLV78" s="57"/>
      <c r="RLW78" s="57"/>
      <c r="RLX78" s="57"/>
      <c r="RLY78" s="57"/>
      <c r="RLZ78" s="57"/>
      <c r="RMA78" s="57"/>
      <c r="RMB78" s="57"/>
      <c r="RMC78" s="57"/>
      <c r="RMD78" s="57"/>
      <c r="RME78" s="57"/>
      <c r="RMF78" s="57"/>
      <c r="RMG78" s="57"/>
      <c r="RMH78" s="57"/>
      <c r="RMI78" s="57"/>
      <c r="RMJ78" s="57"/>
      <c r="RMK78" s="57"/>
      <c r="RML78" s="57"/>
      <c r="RMM78" s="57"/>
      <c r="RMN78" s="57"/>
      <c r="RMO78" s="57"/>
      <c r="RMP78" s="57"/>
      <c r="RMQ78" s="57"/>
      <c r="RMR78" s="57"/>
      <c r="RMS78" s="57"/>
      <c r="RMT78" s="57"/>
      <c r="RMU78" s="57"/>
      <c r="RMV78" s="57"/>
      <c r="RMW78" s="57"/>
      <c r="RMX78" s="57"/>
      <c r="RMY78" s="57"/>
      <c r="RMZ78" s="57"/>
      <c r="RNA78" s="57"/>
      <c r="RNB78" s="57"/>
      <c r="RNC78" s="57"/>
      <c r="RND78" s="57"/>
      <c r="RNE78" s="57"/>
      <c r="RNF78" s="57"/>
      <c r="RNG78" s="57"/>
      <c r="RNH78" s="57"/>
      <c r="RNI78" s="57"/>
      <c r="RNJ78" s="57"/>
      <c r="RNK78" s="57"/>
      <c r="RNL78" s="57"/>
      <c r="RNM78" s="57"/>
      <c r="RNN78" s="57"/>
      <c r="RNO78" s="57"/>
      <c r="RNP78" s="57"/>
      <c r="RNQ78" s="57"/>
      <c r="RNR78" s="57"/>
      <c r="RNS78" s="57"/>
      <c r="RNT78" s="57"/>
      <c r="RNU78" s="57"/>
      <c r="RNV78" s="57"/>
      <c r="RNW78" s="57"/>
      <c r="RNX78" s="57"/>
      <c r="RNY78" s="57"/>
      <c r="RNZ78" s="57"/>
      <c r="ROA78" s="57"/>
      <c r="ROB78" s="57"/>
      <c r="ROC78" s="57"/>
      <c r="ROD78" s="57"/>
      <c r="ROE78" s="57"/>
      <c r="ROF78" s="57"/>
      <c r="ROG78" s="57"/>
      <c r="ROH78" s="57"/>
      <c r="ROI78" s="57"/>
      <c r="ROJ78" s="57"/>
      <c r="ROK78" s="57"/>
      <c r="ROL78" s="57"/>
      <c r="ROM78" s="57"/>
      <c r="RON78" s="57"/>
      <c r="ROO78" s="57"/>
      <c r="ROP78" s="57"/>
      <c r="ROQ78" s="57"/>
      <c r="ROR78" s="57"/>
      <c r="ROS78" s="57"/>
      <c r="ROT78" s="57"/>
      <c r="ROU78" s="57"/>
      <c r="ROV78" s="57"/>
      <c r="ROW78" s="57"/>
      <c r="ROX78" s="57"/>
      <c r="ROY78" s="57"/>
      <c r="ROZ78" s="57"/>
      <c r="RPA78" s="57"/>
      <c r="RPB78" s="57"/>
      <c r="RPC78" s="57"/>
      <c r="RPD78" s="57"/>
      <c r="RPE78" s="57"/>
      <c r="RPF78" s="57"/>
      <c r="RPG78" s="57"/>
      <c r="RPH78" s="57"/>
      <c r="RPI78" s="57"/>
      <c r="RPJ78" s="57"/>
      <c r="RPK78" s="57"/>
      <c r="RPL78" s="57"/>
      <c r="RPM78" s="57"/>
      <c r="RPN78" s="57"/>
      <c r="RPO78" s="57"/>
      <c r="RPP78" s="57"/>
      <c r="RPQ78" s="57"/>
      <c r="RPR78" s="57"/>
      <c r="RPS78" s="57"/>
      <c r="RPT78" s="57"/>
      <c r="RPU78" s="57"/>
      <c r="RPV78" s="57"/>
      <c r="RPW78" s="57"/>
      <c r="RPX78" s="57"/>
      <c r="RPY78" s="57"/>
      <c r="RPZ78" s="57"/>
      <c r="RQA78" s="57"/>
      <c r="RQB78" s="57"/>
      <c r="RQC78" s="57"/>
      <c r="RQD78" s="57"/>
      <c r="RQE78" s="57"/>
      <c r="RQF78" s="57"/>
      <c r="RQG78" s="57"/>
      <c r="RQH78" s="57"/>
      <c r="RQI78" s="57"/>
      <c r="RQJ78" s="57"/>
      <c r="RQK78" s="57"/>
      <c r="RQL78" s="57"/>
      <c r="RQM78" s="57"/>
      <c r="RQN78" s="57"/>
      <c r="RQO78" s="57"/>
      <c r="RQP78" s="57"/>
      <c r="RQQ78" s="57"/>
      <c r="RQR78" s="57"/>
      <c r="RQS78" s="57"/>
      <c r="RQT78" s="57"/>
      <c r="RQU78" s="57"/>
      <c r="RQV78" s="57"/>
      <c r="RQW78" s="57"/>
      <c r="RQX78" s="57"/>
      <c r="RQY78" s="57"/>
      <c r="RQZ78" s="57"/>
      <c r="RRA78" s="57"/>
      <c r="RRB78" s="57"/>
      <c r="RRC78" s="57"/>
      <c r="RRD78" s="57"/>
      <c r="RRE78" s="57"/>
      <c r="RRF78" s="57"/>
      <c r="RRG78" s="57"/>
      <c r="RRH78" s="57"/>
      <c r="RRI78" s="57"/>
      <c r="RRJ78" s="57"/>
      <c r="RRK78" s="57"/>
      <c r="RRL78" s="57"/>
      <c r="RRM78" s="57"/>
      <c r="RRN78" s="57"/>
      <c r="RRO78" s="57"/>
      <c r="RRP78" s="57"/>
      <c r="RRQ78" s="57"/>
      <c r="RRR78" s="57"/>
      <c r="RRS78" s="57"/>
      <c r="RRT78" s="57"/>
      <c r="RRU78" s="57"/>
      <c r="RRV78" s="57"/>
      <c r="RRW78" s="57"/>
      <c r="RRX78" s="57"/>
      <c r="RRY78" s="57"/>
      <c r="RRZ78" s="57"/>
      <c r="RSA78" s="57"/>
      <c r="RSB78" s="57"/>
      <c r="RSC78" s="57"/>
      <c r="RSD78" s="57"/>
      <c r="RSE78" s="57"/>
      <c r="RSF78" s="57"/>
      <c r="RSG78" s="57"/>
      <c r="RSH78" s="57"/>
      <c r="RSI78" s="57"/>
      <c r="RSJ78" s="57"/>
      <c r="RSK78" s="57"/>
      <c r="RSL78" s="57"/>
      <c r="RSM78" s="57"/>
      <c r="RSN78" s="57"/>
      <c r="RSO78" s="57"/>
      <c r="RSP78" s="57"/>
      <c r="RSQ78" s="57"/>
      <c r="RSR78" s="57"/>
      <c r="RSS78" s="57"/>
      <c r="RST78" s="57"/>
      <c r="RSU78" s="57"/>
      <c r="RSV78" s="57"/>
      <c r="RSW78" s="57"/>
      <c r="RSX78" s="57"/>
      <c r="RSY78" s="57"/>
      <c r="RSZ78" s="57"/>
      <c r="RTA78" s="57"/>
      <c r="RTB78" s="57"/>
      <c r="RTC78" s="57"/>
      <c r="RTD78" s="57"/>
      <c r="RTE78" s="57"/>
      <c r="RTF78" s="57"/>
      <c r="RTG78" s="57"/>
      <c r="RTH78" s="57"/>
      <c r="RTI78" s="57"/>
      <c r="RTJ78" s="57"/>
      <c r="RTK78" s="57"/>
      <c r="RTL78" s="57"/>
      <c r="RTM78" s="57"/>
      <c r="RTN78" s="57"/>
      <c r="RTO78" s="57"/>
      <c r="RTP78" s="57"/>
      <c r="RTQ78" s="57"/>
      <c r="RTR78" s="57"/>
      <c r="RTS78" s="57"/>
      <c r="RTT78" s="57"/>
      <c r="RTU78" s="57"/>
      <c r="RTV78" s="57"/>
      <c r="RTW78" s="57"/>
      <c r="RTX78" s="57"/>
      <c r="RTY78" s="57"/>
      <c r="RTZ78" s="57"/>
      <c r="RUA78" s="57"/>
      <c r="RUB78" s="57"/>
      <c r="RUC78" s="57"/>
      <c r="RUD78" s="57"/>
      <c r="RUE78" s="57"/>
      <c r="RUF78" s="57"/>
      <c r="RUG78" s="57"/>
      <c r="RUH78" s="57"/>
      <c r="RUI78" s="57"/>
      <c r="RUJ78" s="57"/>
      <c r="RUK78" s="57"/>
      <c r="RUL78" s="57"/>
      <c r="RUM78" s="57"/>
      <c r="RUN78" s="57"/>
      <c r="RUO78" s="57"/>
      <c r="RUP78" s="57"/>
      <c r="RUQ78" s="57"/>
      <c r="RUR78" s="57"/>
      <c r="RUS78" s="57"/>
      <c r="RUT78" s="57"/>
      <c r="RUU78" s="57"/>
      <c r="RUV78" s="57"/>
      <c r="RUW78" s="57"/>
      <c r="RUX78" s="57"/>
      <c r="RUY78" s="57"/>
      <c r="RUZ78" s="57"/>
      <c r="RVA78" s="57"/>
      <c r="RVB78" s="57"/>
      <c r="RVC78" s="57"/>
      <c r="RVD78" s="57"/>
      <c r="RVE78" s="57"/>
      <c r="RVF78" s="57"/>
      <c r="RVG78" s="57"/>
      <c r="RVH78" s="57"/>
      <c r="RVI78" s="57"/>
      <c r="RVJ78" s="57"/>
      <c r="RVK78" s="57"/>
      <c r="RVL78" s="57"/>
      <c r="RVM78" s="57"/>
      <c r="RVN78" s="57"/>
      <c r="RVO78" s="57"/>
      <c r="RVP78" s="57"/>
      <c r="RVQ78" s="57"/>
      <c r="RVR78" s="57"/>
      <c r="RVS78" s="57"/>
      <c r="RVT78" s="57"/>
      <c r="RVU78" s="57"/>
      <c r="RVV78" s="57"/>
      <c r="RVW78" s="57"/>
      <c r="RVX78" s="57"/>
      <c r="RVY78" s="57"/>
      <c r="RVZ78" s="57"/>
      <c r="RWA78" s="57"/>
      <c r="RWB78" s="57"/>
      <c r="RWC78" s="57"/>
      <c r="RWD78" s="57"/>
      <c r="RWE78" s="57"/>
      <c r="RWF78" s="57"/>
      <c r="RWG78" s="57"/>
      <c r="RWH78" s="57"/>
      <c r="RWI78" s="57"/>
      <c r="RWJ78" s="57"/>
      <c r="RWK78" s="57"/>
      <c r="RWL78" s="57"/>
      <c r="RWM78" s="57"/>
      <c r="RWN78" s="57"/>
      <c r="RWO78" s="57"/>
      <c r="RWP78" s="57"/>
      <c r="RWQ78" s="57"/>
      <c r="RWR78" s="57"/>
      <c r="RWS78" s="57"/>
      <c r="RWT78" s="57"/>
      <c r="RWU78" s="57"/>
      <c r="RWV78" s="57"/>
      <c r="RWW78" s="57"/>
      <c r="RWX78" s="57"/>
      <c r="RWY78" s="57"/>
      <c r="RWZ78" s="57"/>
      <c r="RXA78" s="57"/>
      <c r="RXB78" s="57"/>
      <c r="RXC78" s="57"/>
      <c r="RXD78" s="57"/>
      <c r="RXE78" s="57"/>
      <c r="RXF78" s="57"/>
      <c r="RXG78" s="57"/>
      <c r="RXH78" s="57"/>
      <c r="RXI78" s="57"/>
      <c r="RXJ78" s="57"/>
      <c r="RXK78" s="57"/>
      <c r="RXL78" s="57"/>
      <c r="RXM78" s="57"/>
      <c r="RXN78" s="57"/>
      <c r="RXO78" s="57"/>
      <c r="RXP78" s="57"/>
      <c r="RXQ78" s="57"/>
      <c r="RXR78" s="57"/>
      <c r="RXS78" s="57"/>
      <c r="RXT78" s="57"/>
      <c r="RXU78" s="57"/>
      <c r="RXV78" s="57"/>
      <c r="RXW78" s="57"/>
      <c r="RXX78" s="57"/>
      <c r="RXY78" s="57"/>
      <c r="RXZ78" s="57"/>
      <c r="RYA78" s="57"/>
      <c r="RYB78" s="57"/>
      <c r="RYC78" s="57"/>
      <c r="RYD78" s="57"/>
      <c r="RYE78" s="57"/>
      <c r="RYF78" s="57"/>
      <c r="RYG78" s="57"/>
      <c r="RYH78" s="57"/>
      <c r="RYI78" s="57"/>
      <c r="RYJ78" s="57"/>
      <c r="RYK78" s="57"/>
      <c r="RYL78" s="57"/>
      <c r="RYM78" s="57"/>
      <c r="RYN78" s="57"/>
      <c r="RYO78" s="57"/>
      <c r="RYP78" s="57"/>
      <c r="RYQ78" s="57"/>
      <c r="RYR78" s="57"/>
      <c r="RYS78" s="57"/>
      <c r="RYT78" s="57"/>
      <c r="RYU78" s="57"/>
      <c r="RYV78" s="57"/>
      <c r="RYW78" s="57"/>
      <c r="RYX78" s="57"/>
      <c r="RYY78" s="57"/>
      <c r="RYZ78" s="57"/>
      <c r="RZA78" s="57"/>
      <c r="RZB78" s="57"/>
      <c r="RZC78" s="57"/>
      <c r="RZD78" s="57"/>
      <c r="RZE78" s="57"/>
      <c r="RZF78" s="57"/>
      <c r="RZG78" s="57"/>
      <c r="RZH78" s="57"/>
      <c r="RZI78" s="57"/>
      <c r="RZJ78" s="57"/>
      <c r="RZK78" s="57"/>
      <c r="RZL78" s="57"/>
      <c r="RZM78" s="57"/>
      <c r="RZN78" s="57"/>
      <c r="RZO78" s="57"/>
      <c r="RZP78" s="57"/>
      <c r="RZQ78" s="57"/>
      <c r="RZR78" s="57"/>
      <c r="RZS78" s="57"/>
      <c r="RZT78" s="57"/>
      <c r="RZU78" s="57"/>
      <c r="RZV78" s="57"/>
      <c r="RZW78" s="57"/>
      <c r="RZX78" s="57"/>
      <c r="RZY78" s="57"/>
      <c r="RZZ78" s="57"/>
      <c r="SAA78" s="57"/>
      <c r="SAB78" s="57"/>
      <c r="SAC78" s="57"/>
      <c r="SAD78" s="57"/>
      <c r="SAE78" s="57"/>
      <c r="SAF78" s="57"/>
      <c r="SAG78" s="57"/>
      <c r="SAH78" s="57"/>
      <c r="SAI78" s="57"/>
      <c r="SAJ78" s="57"/>
      <c r="SAK78" s="57"/>
      <c r="SAL78" s="57"/>
      <c r="SAM78" s="57"/>
      <c r="SAN78" s="57"/>
      <c r="SAO78" s="57"/>
      <c r="SAP78" s="57"/>
      <c r="SAQ78" s="57"/>
      <c r="SAR78" s="57"/>
      <c r="SAS78" s="57"/>
      <c r="SAT78" s="57"/>
      <c r="SAU78" s="57"/>
      <c r="SAV78" s="57"/>
      <c r="SAW78" s="57"/>
      <c r="SAX78" s="57"/>
      <c r="SAY78" s="57"/>
      <c r="SAZ78" s="57"/>
      <c r="SBA78" s="57"/>
      <c r="SBB78" s="57"/>
      <c r="SBC78" s="57"/>
      <c r="SBD78" s="57"/>
      <c r="SBE78" s="57"/>
      <c r="SBF78" s="57"/>
      <c r="SBG78" s="57"/>
      <c r="SBH78" s="57"/>
      <c r="SBI78" s="57"/>
      <c r="SBJ78" s="57"/>
      <c r="SBK78" s="57"/>
      <c r="SBL78" s="57"/>
      <c r="SBM78" s="57"/>
      <c r="SBN78" s="57"/>
      <c r="SBO78" s="57"/>
      <c r="SBP78" s="57"/>
      <c r="SBQ78" s="57"/>
      <c r="SBR78" s="57"/>
      <c r="SBS78" s="57"/>
      <c r="SBT78" s="57"/>
      <c r="SBU78" s="57"/>
      <c r="SBV78" s="57"/>
      <c r="SBW78" s="57"/>
      <c r="SBX78" s="57"/>
      <c r="SBY78" s="57"/>
      <c r="SBZ78" s="57"/>
      <c r="SCA78" s="57"/>
      <c r="SCB78" s="57"/>
      <c r="SCC78" s="57"/>
      <c r="SCD78" s="57"/>
      <c r="SCE78" s="57"/>
      <c r="SCF78" s="57"/>
      <c r="SCG78" s="57"/>
      <c r="SCH78" s="57"/>
      <c r="SCI78" s="57"/>
      <c r="SCJ78" s="57"/>
      <c r="SCK78" s="57"/>
      <c r="SCL78" s="57"/>
      <c r="SCM78" s="57"/>
      <c r="SCN78" s="57"/>
      <c r="SCO78" s="57"/>
      <c r="SCP78" s="57"/>
      <c r="SCQ78" s="57"/>
      <c r="SCR78" s="57"/>
      <c r="SCS78" s="57"/>
      <c r="SCT78" s="57"/>
      <c r="SCU78" s="57"/>
      <c r="SCV78" s="57"/>
      <c r="SCW78" s="57"/>
      <c r="SCX78" s="57"/>
      <c r="SCY78" s="57"/>
      <c r="SCZ78" s="57"/>
      <c r="SDA78" s="57"/>
      <c r="SDB78" s="57"/>
      <c r="SDC78" s="57"/>
      <c r="SDD78" s="57"/>
      <c r="SDE78" s="57"/>
      <c r="SDF78" s="57"/>
      <c r="SDG78" s="57"/>
      <c r="SDH78" s="57"/>
      <c r="SDI78" s="57"/>
      <c r="SDJ78" s="57"/>
      <c r="SDK78" s="57"/>
      <c r="SDL78" s="57"/>
      <c r="SDM78" s="57"/>
      <c r="SDN78" s="57"/>
      <c r="SDO78" s="57"/>
      <c r="SDP78" s="57"/>
      <c r="SDQ78" s="57"/>
      <c r="SDR78" s="57"/>
      <c r="SDS78" s="57"/>
      <c r="SDT78" s="57"/>
      <c r="SDU78" s="57"/>
      <c r="SDV78" s="57"/>
      <c r="SDW78" s="57"/>
      <c r="SDX78" s="57"/>
      <c r="SDY78" s="57"/>
      <c r="SDZ78" s="57"/>
      <c r="SEA78" s="57"/>
      <c r="SEB78" s="57"/>
      <c r="SEC78" s="57"/>
      <c r="SED78" s="57"/>
      <c r="SEE78" s="57"/>
      <c r="SEF78" s="57"/>
      <c r="SEG78" s="57"/>
      <c r="SEH78" s="57"/>
      <c r="SEI78" s="57"/>
      <c r="SEJ78" s="57"/>
      <c r="SEK78" s="57"/>
      <c r="SEL78" s="57"/>
      <c r="SEM78" s="57"/>
      <c r="SEN78" s="57"/>
      <c r="SEO78" s="57"/>
      <c r="SEP78" s="57"/>
      <c r="SEQ78" s="57"/>
      <c r="SER78" s="57"/>
      <c r="SES78" s="57"/>
      <c r="SET78" s="57"/>
      <c r="SEU78" s="57"/>
      <c r="SEV78" s="57"/>
      <c r="SEW78" s="57"/>
      <c r="SEX78" s="57"/>
      <c r="SEY78" s="57"/>
      <c r="SEZ78" s="57"/>
      <c r="SFA78" s="57"/>
      <c r="SFB78" s="57"/>
      <c r="SFC78" s="57"/>
      <c r="SFD78" s="57"/>
      <c r="SFE78" s="57"/>
      <c r="SFF78" s="57"/>
      <c r="SFG78" s="57"/>
      <c r="SFH78" s="57"/>
      <c r="SFI78" s="57"/>
      <c r="SFJ78" s="57"/>
      <c r="SFK78" s="57"/>
      <c r="SFL78" s="57"/>
      <c r="SFM78" s="57"/>
      <c r="SFN78" s="57"/>
      <c r="SFO78" s="57"/>
      <c r="SFP78" s="57"/>
      <c r="SFQ78" s="57"/>
      <c r="SFR78" s="57"/>
      <c r="SFS78" s="57"/>
      <c r="SFT78" s="57"/>
      <c r="SFU78" s="57"/>
      <c r="SFV78" s="57"/>
      <c r="SFW78" s="57"/>
      <c r="SFX78" s="57"/>
      <c r="SFY78" s="57"/>
      <c r="SFZ78" s="57"/>
      <c r="SGA78" s="57"/>
      <c r="SGB78" s="57"/>
      <c r="SGC78" s="57"/>
      <c r="SGD78" s="57"/>
      <c r="SGE78" s="57"/>
      <c r="SGF78" s="57"/>
      <c r="SGG78" s="57"/>
      <c r="SGH78" s="57"/>
      <c r="SGI78" s="57"/>
      <c r="SGJ78" s="57"/>
      <c r="SGK78" s="57"/>
      <c r="SGL78" s="57"/>
      <c r="SGM78" s="57"/>
      <c r="SGN78" s="57"/>
      <c r="SGO78" s="57"/>
      <c r="SGP78" s="57"/>
      <c r="SGQ78" s="57"/>
      <c r="SGR78" s="57"/>
      <c r="SGS78" s="57"/>
      <c r="SGT78" s="57"/>
      <c r="SGU78" s="57"/>
      <c r="SGV78" s="57"/>
      <c r="SGW78" s="57"/>
      <c r="SGX78" s="57"/>
      <c r="SGY78" s="57"/>
      <c r="SGZ78" s="57"/>
      <c r="SHA78" s="57"/>
      <c r="SHB78" s="57"/>
      <c r="SHC78" s="57"/>
      <c r="SHD78" s="57"/>
      <c r="SHE78" s="57"/>
      <c r="SHF78" s="57"/>
      <c r="SHG78" s="57"/>
      <c r="SHH78" s="57"/>
      <c r="SHI78" s="57"/>
      <c r="SHJ78" s="57"/>
      <c r="SHK78" s="57"/>
      <c r="SHL78" s="57"/>
      <c r="SHM78" s="57"/>
      <c r="SHN78" s="57"/>
      <c r="SHO78" s="57"/>
      <c r="SHP78" s="57"/>
      <c r="SHQ78" s="57"/>
      <c r="SHR78" s="57"/>
      <c r="SHS78" s="57"/>
      <c r="SHT78" s="57"/>
      <c r="SHU78" s="57"/>
      <c r="SHV78" s="57"/>
      <c r="SHW78" s="57"/>
      <c r="SHX78" s="57"/>
      <c r="SHY78" s="57"/>
      <c r="SHZ78" s="57"/>
      <c r="SIA78" s="57"/>
      <c r="SIB78" s="57"/>
      <c r="SIC78" s="57"/>
      <c r="SID78" s="57"/>
      <c r="SIE78" s="57"/>
      <c r="SIF78" s="57"/>
      <c r="SIG78" s="57"/>
      <c r="SIH78" s="57"/>
      <c r="SII78" s="57"/>
      <c r="SIJ78" s="57"/>
      <c r="SIK78" s="57"/>
      <c r="SIL78" s="57"/>
      <c r="SIM78" s="57"/>
      <c r="SIN78" s="57"/>
      <c r="SIO78" s="57"/>
      <c r="SIP78" s="57"/>
      <c r="SIQ78" s="57"/>
      <c r="SIR78" s="57"/>
      <c r="SIS78" s="57"/>
      <c r="SIT78" s="57"/>
      <c r="SIU78" s="57"/>
      <c r="SIV78" s="57"/>
      <c r="SIW78" s="57"/>
      <c r="SIX78" s="57"/>
      <c r="SIY78" s="57"/>
      <c r="SIZ78" s="57"/>
      <c r="SJA78" s="57"/>
      <c r="SJB78" s="57"/>
      <c r="SJC78" s="57"/>
      <c r="SJD78" s="57"/>
      <c r="SJE78" s="57"/>
      <c r="SJF78" s="57"/>
      <c r="SJG78" s="57"/>
      <c r="SJH78" s="57"/>
      <c r="SJI78" s="57"/>
      <c r="SJJ78" s="57"/>
      <c r="SJK78" s="57"/>
      <c r="SJL78" s="57"/>
      <c r="SJM78" s="57"/>
      <c r="SJN78" s="57"/>
      <c r="SJO78" s="57"/>
      <c r="SJP78" s="57"/>
      <c r="SJQ78" s="57"/>
      <c r="SJR78" s="57"/>
      <c r="SJS78" s="57"/>
      <c r="SJT78" s="57"/>
      <c r="SJU78" s="57"/>
      <c r="SJV78" s="57"/>
      <c r="SJW78" s="57"/>
      <c r="SJX78" s="57"/>
      <c r="SJY78" s="57"/>
      <c r="SJZ78" s="57"/>
      <c r="SKA78" s="57"/>
      <c r="SKB78" s="57"/>
      <c r="SKC78" s="57"/>
      <c r="SKD78" s="57"/>
      <c r="SKE78" s="57"/>
      <c r="SKF78" s="57"/>
      <c r="SKG78" s="57"/>
      <c r="SKH78" s="57"/>
      <c r="SKI78" s="57"/>
      <c r="SKJ78" s="57"/>
      <c r="SKK78" s="57"/>
      <c r="SKL78" s="57"/>
      <c r="SKM78" s="57"/>
      <c r="SKN78" s="57"/>
      <c r="SKO78" s="57"/>
      <c r="SKP78" s="57"/>
      <c r="SKQ78" s="57"/>
      <c r="SKR78" s="57"/>
      <c r="SKS78" s="57"/>
      <c r="SKT78" s="57"/>
      <c r="SKU78" s="57"/>
      <c r="SKV78" s="57"/>
      <c r="SKW78" s="57"/>
      <c r="SKX78" s="57"/>
      <c r="SKY78" s="57"/>
      <c r="SKZ78" s="57"/>
      <c r="SLA78" s="57"/>
      <c r="SLB78" s="57"/>
      <c r="SLC78" s="57"/>
      <c r="SLD78" s="57"/>
      <c r="SLE78" s="57"/>
      <c r="SLF78" s="57"/>
      <c r="SLG78" s="57"/>
      <c r="SLH78" s="57"/>
      <c r="SLI78" s="57"/>
      <c r="SLJ78" s="57"/>
      <c r="SLK78" s="57"/>
      <c r="SLL78" s="57"/>
      <c r="SLM78" s="57"/>
      <c r="SLN78" s="57"/>
      <c r="SLO78" s="57"/>
      <c r="SLP78" s="57"/>
      <c r="SLQ78" s="57"/>
      <c r="SLR78" s="57"/>
      <c r="SLS78" s="57"/>
      <c r="SLT78" s="57"/>
      <c r="SLU78" s="57"/>
      <c r="SLV78" s="57"/>
      <c r="SLW78" s="57"/>
      <c r="SLX78" s="57"/>
      <c r="SLY78" s="57"/>
      <c r="SLZ78" s="57"/>
      <c r="SMA78" s="57"/>
      <c r="SMB78" s="57"/>
      <c r="SMC78" s="57"/>
      <c r="SMD78" s="57"/>
      <c r="SME78" s="57"/>
      <c r="SMF78" s="57"/>
      <c r="SMG78" s="57"/>
      <c r="SMH78" s="57"/>
      <c r="SMI78" s="57"/>
      <c r="SMJ78" s="57"/>
      <c r="SMK78" s="57"/>
      <c r="SML78" s="57"/>
      <c r="SMM78" s="57"/>
      <c r="SMN78" s="57"/>
      <c r="SMO78" s="57"/>
      <c r="SMP78" s="57"/>
      <c r="SMQ78" s="57"/>
      <c r="SMR78" s="57"/>
      <c r="SMS78" s="57"/>
      <c r="SMT78" s="57"/>
      <c r="SMU78" s="57"/>
      <c r="SMV78" s="57"/>
      <c r="SMW78" s="57"/>
      <c r="SMX78" s="57"/>
      <c r="SMY78" s="57"/>
      <c r="SMZ78" s="57"/>
      <c r="SNA78" s="57"/>
      <c r="SNB78" s="57"/>
      <c r="SNC78" s="57"/>
      <c r="SND78" s="57"/>
      <c r="SNE78" s="57"/>
      <c r="SNF78" s="57"/>
      <c r="SNG78" s="57"/>
      <c r="SNH78" s="57"/>
      <c r="SNI78" s="57"/>
      <c r="SNJ78" s="57"/>
      <c r="SNK78" s="57"/>
      <c r="SNL78" s="57"/>
      <c r="SNM78" s="57"/>
      <c r="SNN78" s="57"/>
      <c r="SNO78" s="57"/>
      <c r="SNP78" s="57"/>
      <c r="SNQ78" s="57"/>
      <c r="SNR78" s="57"/>
      <c r="SNS78" s="57"/>
      <c r="SNT78" s="57"/>
      <c r="SNU78" s="57"/>
      <c r="SNV78" s="57"/>
      <c r="SNW78" s="57"/>
      <c r="SNX78" s="57"/>
      <c r="SNY78" s="57"/>
      <c r="SNZ78" s="57"/>
      <c r="SOA78" s="57"/>
      <c r="SOB78" s="57"/>
      <c r="SOC78" s="57"/>
      <c r="SOD78" s="57"/>
      <c r="SOE78" s="57"/>
      <c r="SOF78" s="57"/>
      <c r="SOG78" s="57"/>
      <c r="SOH78" s="57"/>
      <c r="SOI78" s="57"/>
      <c r="SOJ78" s="57"/>
      <c r="SOK78" s="57"/>
      <c r="SOL78" s="57"/>
      <c r="SOM78" s="57"/>
      <c r="SON78" s="57"/>
      <c r="SOO78" s="57"/>
      <c r="SOP78" s="57"/>
      <c r="SOQ78" s="57"/>
      <c r="SOR78" s="57"/>
      <c r="SOS78" s="57"/>
      <c r="SOT78" s="57"/>
      <c r="SOU78" s="57"/>
      <c r="SOV78" s="57"/>
      <c r="SOW78" s="57"/>
      <c r="SOX78" s="57"/>
      <c r="SOY78" s="57"/>
      <c r="SOZ78" s="57"/>
      <c r="SPA78" s="57"/>
      <c r="SPB78" s="57"/>
      <c r="SPC78" s="57"/>
      <c r="SPD78" s="57"/>
      <c r="SPE78" s="57"/>
      <c r="SPF78" s="57"/>
      <c r="SPG78" s="57"/>
      <c r="SPH78" s="57"/>
      <c r="SPI78" s="57"/>
      <c r="SPJ78" s="57"/>
      <c r="SPK78" s="57"/>
      <c r="SPL78" s="57"/>
      <c r="SPM78" s="57"/>
      <c r="SPN78" s="57"/>
      <c r="SPO78" s="57"/>
      <c r="SPP78" s="57"/>
      <c r="SPQ78" s="57"/>
      <c r="SPR78" s="57"/>
      <c r="SPS78" s="57"/>
      <c r="SPT78" s="57"/>
      <c r="SPU78" s="57"/>
      <c r="SPV78" s="57"/>
      <c r="SPW78" s="57"/>
      <c r="SPX78" s="57"/>
      <c r="SPY78" s="57"/>
      <c r="SPZ78" s="57"/>
      <c r="SQA78" s="57"/>
      <c r="SQB78" s="57"/>
      <c r="SQC78" s="57"/>
      <c r="SQD78" s="57"/>
      <c r="SQE78" s="57"/>
      <c r="SQF78" s="57"/>
      <c r="SQG78" s="57"/>
      <c r="SQH78" s="57"/>
      <c r="SQI78" s="57"/>
      <c r="SQJ78" s="57"/>
      <c r="SQK78" s="57"/>
      <c r="SQL78" s="57"/>
      <c r="SQM78" s="57"/>
      <c r="SQN78" s="57"/>
      <c r="SQO78" s="57"/>
      <c r="SQP78" s="57"/>
      <c r="SQQ78" s="57"/>
      <c r="SQR78" s="57"/>
      <c r="SQS78" s="57"/>
      <c r="SQT78" s="57"/>
      <c r="SQU78" s="57"/>
      <c r="SQV78" s="57"/>
      <c r="SQW78" s="57"/>
      <c r="SQX78" s="57"/>
      <c r="SQY78" s="57"/>
      <c r="SQZ78" s="57"/>
      <c r="SRA78" s="57"/>
      <c r="SRB78" s="57"/>
      <c r="SRC78" s="57"/>
      <c r="SRD78" s="57"/>
      <c r="SRE78" s="57"/>
      <c r="SRF78" s="57"/>
      <c r="SRG78" s="57"/>
      <c r="SRH78" s="57"/>
      <c r="SRI78" s="57"/>
      <c r="SRJ78" s="57"/>
      <c r="SRK78" s="57"/>
      <c r="SRL78" s="57"/>
      <c r="SRM78" s="57"/>
      <c r="SRN78" s="57"/>
      <c r="SRO78" s="57"/>
      <c r="SRP78" s="57"/>
      <c r="SRQ78" s="57"/>
      <c r="SRR78" s="57"/>
      <c r="SRS78" s="57"/>
      <c r="SRT78" s="57"/>
      <c r="SRU78" s="57"/>
      <c r="SRV78" s="57"/>
      <c r="SRW78" s="57"/>
      <c r="SRX78" s="57"/>
      <c r="SRY78" s="57"/>
      <c r="SRZ78" s="57"/>
      <c r="SSA78" s="57"/>
      <c r="SSB78" s="57"/>
      <c r="SSC78" s="57"/>
      <c r="SSD78" s="57"/>
      <c r="SSE78" s="57"/>
      <c r="SSF78" s="57"/>
      <c r="SSG78" s="57"/>
      <c r="SSH78" s="57"/>
      <c r="SSI78" s="57"/>
      <c r="SSJ78" s="57"/>
      <c r="SSK78" s="57"/>
      <c r="SSL78" s="57"/>
      <c r="SSM78" s="57"/>
      <c r="SSN78" s="57"/>
      <c r="SSO78" s="57"/>
      <c r="SSP78" s="57"/>
      <c r="SSQ78" s="57"/>
      <c r="SSR78" s="57"/>
      <c r="SSS78" s="57"/>
      <c r="SST78" s="57"/>
      <c r="SSU78" s="57"/>
      <c r="SSV78" s="57"/>
      <c r="SSW78" s="57"/>
      <c r="SSX78" s="57"/>
      <c r="SSY78" s="57"/>
      <c r="SSZ78" s="57"/>
      <c r="STA78" s="57"/>
      <c r="STB78" s="57"/>
      <c r="STC78" s="57"/>
      <c r="STD78" s="57"/>
      <c r="STE78" s="57"/>
      <c r="STF78" s="57"/>
      <c r="STG78" s="57"/>
      <c r="STH78" s="57"/>
      <c r="STI78" s="57"/>
      <c r="STJ78" s="57"/>
      <c r="STK78" s="57"/>
      <c r="STL78" s="57"/>
      <c r="STM78" s="57"/>
      <c r="STN78" s="57"/>
      <c r="STO78" s="57"/>
      <c r="STP78" s="57"/>
      <c r="STQ78" s="57"/>
      <c r="STR78" s="57"/>
      <c r="STS78" s="57"/>
      <c r="STT78" s="57"/>
      <c r="STU78" s="57"/>
      <c r="STV78" s="57"/>
      <c r="STW78" s="57"/>
      <c r="STX78" s="57"/>
      <c r="STY78" s="57"/>
      <c r="STZ78" s="57"/>
      <c r="SUA78" s="57"/>
      <c r="SUB78" s="57"/>
      <c r="SUC78" s="57"/>
      <c r="SUD78" s="57"/>
      <c r="SUE78" s="57"/>
      <c r="SUF78" s="57"/>
      <c r="SUG78" s="57"/>
      <c r="SUH78" s="57"/>
      <c r="SUI78" s="57"/>
      <c r="SUJ78" s="57"/>
      <c r="SUK78" s="57"/>
      <c r="SUL78" s="57"/>
      <c r="SUM78" s="57"/>
      <c r="SUN78" s="57"/>
      <c r="SUO78" s="57"/>
      <c r="SUP78" s="57"/>
      <c r="SUQ78" s="57"/>
      <c r="SUR78" s="57"/>
      <c r="SUS78" s="57"/>
      <c r="SUT78" s="57"/>
      <c r="SUU78" s="57"/>
      <c r="SUV78" s="57"/>
      <c r="SUW78" s="57"/>
      <c r="SUX78" s="57"/>
      <c r="SUY78" s="57"/>
      <c r="SUZ78" s="57"/>
      <c r="SVA78" s="57"/>
      <c r="SVB78" s="57"/>
      <c r="SVC78" s="57"/>
      <c r="SVD78" s="57"/>
      <c r="SVE78" s="57"/>
      <c r="SVF78" s="57"/>
      <c r="SVG78" s="57"/>
      <c r="SVH78" s="57"/>
      <c r="SVI78" s="57"/>
      <c r="SVJ78" s="57"/>
      <c r="SVK78" s="57"/>
      <c r="SVL78" s="57"/>
      <c r="SVM78" s="57"/>
      <c r="SVN78" s="57"/>
      <c r="SVO78" s="57"/>
      <c r="SVP78" s="57"/>
      <c r="SVQ78" s="57"/>
      <c r="SVR78" s="57"/>
      <c r="SVS78" s="57"/>
      <c r="SVT78" s="57"/>
      <c r="SVU78" s="57"/>
      <c r="SVV78" s="57"/>
      <c r="SVW78" s="57"/>
      <c r="SVX78" s="57"/>
      <c r="SVY78" s="57"/>
      <c r="SVZ78" s="57"/>
      <c r="SWA78" s="57"/>
      <c r="SWB78" s="57"/>
      <c r="SWC78" s="57"/>
      <c r="SWD78" s="57"/>
      <c r="SWE78" s="57"/>
      <c r="SWF78" s="57"/>
      <c r="SWG78" s="57"/>
      <c r="SWH78" s="57"/>
      <c r="SWI78" s="57"/>
      <c r="SWJ78" s="57"/>
      <c r="SWK78" s="57"/>
      <c r="SWL78" s="57"/>
      <c r="SWM78" s="57"/>
      <c r="SWN78" s="57"/>
      <c r="SWO78" s="57"/>
      <c r="SWP78" s="57"/>
      <c r="SWQ78" s="57"/>
      <c r="SWR78" s="57"/>
      <c r="SWS78" s="57"/>
      <c r="SWT78" s="57"/>
      <c r="SWU78" s="57"/>
      <c r="SWV78" s="57"/>
      <c r="SWW78" s="57"/>
      <c r="SWX78" s="57"/>
      <c r="SWY78" s="57"/>
      <c r="SWZ78" s="57"/>
      <c r="SXA78" s="57"/>
      <c r="SXB78" s="57"/>
      <c r="SXC78" s="57"/>
      <c r="SXD78" s="57"/>
      <c r="SXE78" s="57"/>
      <c r="SXF78" s="57"/>
      <c r="SXG78" s="57"/>
      <c r="SXH78" s="57"/>
      <c r="SXI78" s="57"/>
      <c r="SXJ78" s="57"/>
      <c r="SXK78" s="57"/>
      <c r="SXL78" s="57"/>
      <c r="SXM78" s="57"/>
      <c r="SXN78" s="57"/>
      <c r="SXO78" s="57"/>
      <c r="SXP78" s="57"/>
      <c r="SXQ78" s="57"/>
      <c r="SXR78" s="57"/>
      <c r="SXS78" s="57"/>
      <c r="SXT78" s="57"/>
      <c r="SXU78" s="57"/>
      <c r="SXV78" s="57"/>
      <c r="SXW78" s="57"/>
      <c r="SXX78" s="57"/>
      <c r="SXY78" s="57"/>
      <c r="SXZ78" s="57"/>
      <c r="SYA78" s="57"/>
      <c r="SYB78" s="57"/>
      <c r="SYC78" s="57"/>
      <c r="SYD78" s="57"/>
      <c r="SYE78" s="57"/>
      <c r="SYF78" s="57"/>
      <c r="SYG78" s="57"/>
      <c r="SYH78" s="57"/>
      <c r="SYI78" s="57"/>
      <c r="SYJ78" s="57"/>
      <c r="SYK78" s="57"/>
      <c r="SYL78" s="57"/>
      <c r="SYM78" s="57"/>
      <c r="SYN78" s="57"/>
      <c r="SYO78" s="57"/>
      <c r="SYP78" s="57"/>
      <c r="SYQ78" s="57"/>
      <c r="SYR78" s="57"/>
      <c r="SYS78" s="57"/>
      <c r="SYT78" s="57"/>
      <c r="SYU78" s="57"/>
      <c r="SYV78" s="57"/>
      <c r="SYW78" s="57"/>
      <c r="SYX78" s="57"/>
      <c r="SYY78" s="57"/>
      <c r="SYZ78" s="57"/>
      <c r="SZA78" s="57"/>
      <c r="SZB78" s="57"/>
      <c r="SZC78" s="57"/>
      <c r="SZD78" s="57"/>
      <c r="SZE78" s="57"/>
      <c r="SZF78" s="57"/>
      <c r="SZG78" s="57"/>
      <c r="SZH78" s="57"/>
      <c r="SZI78" s="57"/>
      <c r="SZJ78" s="57"/>
      <c r="SZK78" s="57"/>
      <c r="SZL78" s="57"/>
      <c r="SZM78" s="57"/>
      <c r="SZN78" s="57"/>
      <c r="SZO78" s="57"/>
      <c r="SZP78" s="57"/>
      <c r="SZQ78" s="57"/>
      <c r="SZR78" s="57"/>
      <c r="SZS78" s="57"/>
      <c r="SZT78" s="57"/>
      <c r="SZU78" s="57"/>
      <c r="SZV78" s="57"/>
      <c r="SZW78" s="57"/>
      <c r="SZX78" s="57"/>
      <c r="SZY78" s="57"/>
      <c r="SZZ78" s="57"/>
      <c r="TAA78" s="57"/>
      <c r="TAB78" s="57"/>
      <c r="TAC78" s="57"/>
      <c r="TAD78" s="57"/>
      <c r="TAE78" s="57"/>
      <c r="TAF78" s="57"/>
      <c r="TAG78" s="57"/>
      <c r="TAH78" s="57"/>
      <c r="TAI78" s="57"/>
      <c r="TAJ78" s="57"/>
      <c r="TAK78" s="57"/>
      <c r="TAL78" s="57"/>
      <c r="TAM78" s="57"/>
      <c r="TAN78" s="57"/>
      <c r="TAO78" s="57"/>
      <c r="TAP78" s="57"/>
      <c r="TAQ78" s="57"/>
      <c r="TAR78" s="57"/>
      <c r="TAS78" s="57"/>
      <c r="TAT78" s="57"/>
      <c r="TAU78" s="57"/>
      <c r="TAV78" s="57"/>
      <c r="TAW78" s="57"/>
      <c r="TAX78" s="57"/>
      <c r="TAY78" s="57"/>
      <c r="TAZ78" s="57"/>
      <c r="TBA78" s="57"/>
      <c r="TBB78" s="57"/>
      <c r="TBC78" s="57"/>
      <c r="TBD78" s="57"/>
      <c r="TBE78" s="57"/>
      <c r="TBF78" s="57"/>
      <c r="TBG78" s="57"/>
      <c r="TBH78" s="57"/>
      <c r="TBI78" s="57"/>
      <c r="TBJ78" s="57"/>
      <c r="TBK78" s="57"/>
      <c r="TBL78" s="57"/>
      <c r="TBM78" s="57"/>
      <c r="TBN78" s="57"/>
      <c r="TBO78" s="57"/>
      <c r="TBP78" s="57"/>
      <c r="TBQ78" s="57"/>
      <c r="TBR78" s="57"/>
      <c r="TBS78" s="57"/>
      <c r="TBT78" s="57"/>
      <c r="TBU78" s="57"/>
      <c r="TBV78" s="57"/>
      <c r="TBW78" s="57"/>
      <c r="TBX78" s="57"/>
      <c r="TBY78" s="57"/>
      <c r="TBZ78" s="57"/>
      <c r="TCA78" s="57"/>
      <c r="TCB78" s="57"/>
      <c r="TCC78" s="57"/>
      <c r="TCD78" s="57"/>
      <c r="TCE78" s="57"/>
      <c r="TCF78" s="57"/>
      <c r="TCG78" s="57"/>
      <c r="TCH78" s="57"/>
      <c r="TCI78" s="57"/>
      <c r="TCJ78" s="57"/>
      <c r="TCK78" s="57"/>
      <c r="TCL78" s="57"/>
      <c r="TCM78" s="57"/>
      <c r="TCN78" s="57"/>
      <c r="TCO78" s="57"/>
      <c r="TCP78" s="57"/>
      <c r="TCQ78" s="57"/>
      <c r="TCR78" s="57"/>
      <c r="TCS78" s="57"/>
      <c r="TCT78" s="57"/>
      <c r="TCU78" s="57"/>
      <c r="TCV78" s="57"/>
      <c r="TCW78" s="57"/>
      <c r="TCX78" s="57"/>
      <c r="TCY78" s="57"/>
      <c r="TCZ78" s="57"/>
      <c r="TDA78" s="57"/>
      <c r="TDB78" s="57"/>
      <c r="TDC78" s="57"/>
      <c r="TDD78" s="57"/>
      <c r="TDE78" s="57"/>
      <c r="TDF78" s="57"/>
      <c r="TDG78" s="57"/>
      <c r="TDH78" s="57"/>
      <c r="TDI78" s="57"/>
      <c r="TDJ78" s="57"/>
      <c r="TDK78" s="57"/>
      <c r="TDL78" s="57"/>
      <c r="TDM78" s="57"/>
      <c r="TDN78" s="57"/>
      <c r="TDO78" s="57"/>
      <c r="TDP78" s="57"/>
      <c r="TDQ78" s="57"/>
      <c r="TDR78" s="57"/>
      <c r="TDS78" s="57"/>
      <c r="TDT78" s="57"/>
      <c r="TDU78" s="57"/>
      <c r="TDV78" s="57"/>
      <c r="TDW78" s="57"/>
      <c r="TDX78" s="57"/>
      <c r="TDY78" s="57"/>
      <c r="TDZ78" s="57"/>
      <c r="TEA78" s="57"/>
      <c r="TEB78" s="57"/>
      <c r="TEC78" s="57"/>
      <c r="TED78" s="57"/>
      <c r="TEE78" s="57"/>
      <c r="TEF78" s="57"/>
      <c r="TEG78" s="57"/>
      <c r="TEH78" s="57"/>
      <c r="TEI78" s="57"/>
      <c r="TEJ78" s="57"/>
      <c r="TEK78" s="57"/>
      <c r="TEL78" s="57"/>
      <c r="TEM78" s="57"/>
      <c r="TEN78" s="57"/>
      <c r="TEO78" s="57"/>
      <c r="TEP78" s="57"/>
      <c r="TEQ78" s="57"/>
      <c r="TER78" s="57"/>
      <c r="TES78" s="57"/>
      <c r="TET78" s="57"/>
      <c r="TEU78" s="57"/>
      <c r="TEV78" s="57"/>
      <c r="TEW78" s="57"/>
      <c r="TEX78" s="57"/>
      <c r="TEY78" s="57"/>
      <c r="TEZ78" s="57"/>
      <c r="TFA78" s="57"/>
      <c r="TFB78" s="57"/>
      <c r="TFC78" s="57"/>
      <c r="TFD78" s="57"/>
      <c r="TFE78" s="57"/>
      <c r="TFF78" s="57"/>
      <c r="TFG78" s="57"/>
      <c r="TFH78" s="57"/>
      <c r="TFI78" s="57"/>
      <c r="TFJ78" s="57"/>
      <c r="TFK78" s="57"/>
      <c r="TFL78" s="57"/>
      <c r="TFM78" s="57"/>
      <c r="TFN78" s="57"/>
      <c r="TFO78" s="57"/>
      <c r="TFP78" s="57"/>
      <c r="TFQ78" s="57"/>
      <c r="TFR78" s="57"/>
      <c r="TFS78" s="57"/>
      <c r="TFT78" s="57"/>
      <c r="TFU78" s="57"/>
      <c r="TFV78" s="57"/>
      <c r="TFW78" s="57"/>
      <c r="TFX78" s="57"/>
      <c r="TFY78" s="57"/>
      <c r="TFZ78" s="57"/>
      <c r="TGA78" s="57"/>
      <c r="TGB78" s="57"/>
      <c r="TGC78" s="57"/>
      <c r="TGD78" s="57"/>
      <c r="TGE78" s="57"/>
      <c r="TGF78" s="57"/>
      <c r="TGG78" s="57"/>
      <c r="TGH78" s="57"/>
      <c r="TGI78" s="57"/>
      <c r="TGJ78" s="57"/>
      <c r="TGK78" s="57"/>
      <c r="TGL78" s="57"/>
      <c r="TGM78" s="57"/>
      <c r="TGN78" s="57"/>
      <c r="TGO78" s="57"/>
      <c r="TGP78" s="57"/>
      <c r="TGQ78" s="57"/>
      <c r="TGR78" s="57"/>
      <c r="TGS78" s="57"/>
      <c r="TGT78" s="57"/>
      <c r="TGU78" s="57"/>
      <c r="TGV78" s="57"/>
      <c r="TGW78" s="57"/>
      <c r="TGX78" s="57"/>
      <c r="TGY78" s="57"/>
      <c r="TGZ78" s="57"/>
      <c r="THA78" s="57"/>
      <c r="THB78" s="57"/>
      <c r="THC78" s="57"/>
      <c r="THD78" s="57"/>
      <c r="THE78" s="57"/>
      <c r="THF78" s="57"/>
      <c r="THG78" s="57"/>
      <c r="THH78" s="57"/>
      <c r="THI78" s="57"/>
      <c r="THJ78" s="57"/>
      <c r="THK78" s="57"/>
      <c r="THL78" s="57"/>
      <c r="THM78" s="57"/>
      <c r="THN78" s="57"/>
      <c r="THO78" s="57"/>
      <c r="THP78" s="57"/>
      <c r="THQ78" s="57"/>
      <c r="THR78" s="57"/>
      <c r="THS78" s="57"/>
      <c r="THT78" s="57"/>
      <c r="THU78" s="57"/>
      <c r="THV78" s="57"/>
      <c r="THW78" s="57"/>
      <c r="THX78" s="57"/>
      <c r="THY78" s="57"/>
      <c r="THZ78" s="57"/>
      <c r="TIA78" s="57"/>
      <c r="TIB78" s="57"/>
      <c r="TIC78" s="57"/>
      <c r="TID78" s="57"/>
      <c r="TIE78" s="57"/>
      <c r="TIF78" s="57"/>
      <c r="TIG78" s="57"/>
      <c r="TIH78" s="57"/>
      <c r="TII78" s="57"/>
      <c r="TIJ78" s="57"/>
      <c r="TIK78" s="57"/>
      <c r="TIL78" s="57"/>
      <c r="TIM78" s="57"/>
      <c r="TIN78" s="57"/>
      <c r="TIO78" s="57"/>
      <c r="TIP78" s="57"/>
      <c r="TIQ78" s="57"/>
      <c r="TIR78" s="57"/>
      <c r="TIS78" s="57"/>
      <c r="TIT78" s="57"/>
      <c r="TIU78" s="57"/>
      <c r="TIV78" s="57"/>
      <c r="TIW78" s="57"/>
      <c r="TIX78" s="57"/>
      <c r="TIY78" s="57"/>
      <c r="TIZ78" s="57"/>
      <c r="TJA78" s="57"/>
      <c r="TJB78" s="57"/>
      <c r="TJC78" s="57"/>
      <c r="TJD78" s="57"/>
      <c r="TJE78" s="57"/>
      <c r="TJF78" s="57"/>
      <c r="TJG78" s="57"/>
      <c r="TJH78" s="57"/>
      <c r="TJI78" s="57"/>
      <c r="TJJ78" s="57"/>
      <c r="TJK78" s="57"/>
      <c r="TJL78" s="57"/>
      <c r="TJM78" s="57"/>
      <c r="TJN78" s="57"/>
      <c r="TJO78" s="57"/>
      <c r="TJP78" s="57"/>
      <c r="TJQ78" s="57"/>
      <c r="TJR78" s="57"/>
      <c r="TJS78" s="57"/>
      <c r="TJT78" s="57"/>
      <c r="TJU78" s="57"/>
      <c r="TJV78" s="57"/>
      <c r="TJW78" s="57"/>
      <c r="TJX78" s="57"/>
      <c r="TJY78" s="57"/>
      <c r="TJZ78" s="57"/>
      <c r="TKA78" s="57"/>
      <c r="TKB78" s="57"/>
      <c r="TKC78" s="57"/>
      <c r="TKD78" s="57"/>
      <c r="TKE78" s="57"/>
      <c r="TKF78" s="57"/>
      <c r="TKG78" s="57"/>
      <c r="TKH78" s="57"/>
      <c r="TKI78" s="57"/>
      <c r="TKJ78" s="57"/>
      <c r="TKK78" s="57"/>
      <c r="TKL78" s="57"/>
      <c r="TKM78" s="57"/>
      <c r="TKN78" s="57"/>
      <c r="TKO78" s="57"/>
      <c r="TKP78" s="57"/>
      <c r="TKQ78" s="57"/>
      <c r="TKR78" s="57"/>
      <c r="TKS78" s="57"/>
      <c r="TKT78" s="57"/>
      <c r="TKU78" s="57"/>
      <c r="TKV78" s="57"/>
      <c r="TKW78" s="57"/>
      <c r="TKX78" s="57"/>
      <c r="TKY78" s="57"/>
      <c r="TKZ78" s="57"/>
      <c r="TLA78" s="57"/>
      <c r="TLB78" s="57"/>
      <c r="TLC78" s="57"/>
      <c r="TLD78" s="57"/>
      <c r="TLE78" s="57"/>
      <c r="TLF78" s="57"/>
      <c r="TLG78" s="57"/>
      <c r="TLH78" s="57"/>
      <c r="TLI78" s="57"/>
      <c r="TLJ78" s="57"/>
      <c r="TLK78" s="57"/>
      <c r="TLL78" s="57"/>
      <c r="TLM78" s="57"/>
      <c r="TLN78" s="57"/>
      <c r="TLO78" s="57"/>
      <c r="TLP78" s="57"/>
      <c r="TLQ78" s="57"/>
      <c r="TLR78" s="57"/>
      <c r="TLS78" s="57"/>
      <c r="TLT78" s="57"/>
      <c r="TLU78" s="57"/>
      <c r="TLV78" s="57"/>
      <c r="TLW78" s="57"/>
      <c r="TLX78" s="57"/>
      <c r="TLY78" s="57"/>
      <c r="TLZ78" s="57"/>
      <c r="TMA78" s="57"/>
      <c r="TMB78" s="57"/>
      <c r="TMC78" s="57"/>
      <c r="TMD78" s="57"/>
      <c r="TME78" s="57"/>
      <c r="TMF78" s="57"/>
      <c r="TMG78" s="57"/>
      <c r="TMH78" s="57"/>
      <c r="TMI78" s="57"/>
      <c r="TMJ78" s="57"/>
      <c r="TMK78" s="57"/>
      <c r="TML78" s="57"/>
      <c r="TMM78" s="57"/>
      <c r="TMN78" s="57"/>
      <c r="TMO78" s="57"/>
      <c r="TMP78" s="57"/>
      <c r="TMQ78" s="57"/>
      <c r="TMR78" s="57"/>
      <c r="TMS78" s="57"/>
      <c r="TMT78" s="57"/>
      <c r="TMU78" s="57"/>
      <c r="TMV78" s="57"/>
      <c r="TMW78" s="57"/>
      <c r="TMX78" s="57"/>
      <c r="TMY78" s="57"/>
      <c r="TMZ78" s="57"/>
      <c r="TNA78" s="57"/>
      <c r="TNB78" s="57"/>
      <c r="TNC78" s="57"/>
      <c r="TND78" s="57"/>
      <c r="TNE78" s="57"/>
      <c r="TNF78" s="57"/>
      <c r="TNG78" s="57"/>
      <c r="TNH78" s="57"/>
      <c r="TNI78" s="57"/>
      <c r="TNJ78" s="57"/>
      <c r="TNK78" s="57"/>
      <c r="TNL78" s="57"/>
      <c r="TNM78" s="57"/>
      <c r="TNN78" s="57"/>
      <c r="TNO78" s="57"/>
      <c r="TNP78" s="57"/>
      <c r="TNQ78" s="57"/>
      <c r="TNR78" s="57"/>
      <c r="TNS78" s="57"/>
      <c r="TNT78" s="57"/>
      <c r="TNU78" s="57"/>
      <c r="TNV78" s="57"/>
      <c r="TNW78" s="57"/>
      <c r="TNX78" s="57"/>
      <c r="TNY78" s="57"/>
      <c r="TNZ78" s="57"/>
      <c r="TOA78" s="57"/>
      <c r="TOB78" s="57"/>
      <c r="TOC78" s="57"/>
      <c r="TOD78" s="57"/>
      <c r="TOE78" s="57"/>
      <c r="TOF78" s="57"/>
      <c r="TOG78" s="57"/>
      <c r="TOH78" s="57"/>
      <c r="TOI78" s="57"/>
      <c r="TOJ78" s="57"/>
      <c r="TOK78" s="57"/>
      <c r="TOL78" s="57"/>
      <c r="TOM78" s="57"/>
      <c r="TON78" s="57"/>
      <c r="TOO78" s="57"/>
      <c r="TOP78" s="57"/>
      <c r="TOQ78" s="57"/>
      <c r="TOR78" s="57"/>
      <c r="TOS78" s="57"/>
      <c r="TOT78" s="57"/>
      <c r="TOU78" s="57"/>
      <c r="TOV78" s="57"/>
      <c r="TOW78" s="57"/>
      <c r="TOX78" s="57"/>
      <c r="TOY78" s="57"/>
      <c r="TOZ78" s="57"/>
      <c r="TPA78" s="57"/>
      <c r="TPB78" s="57"/>
      <c r="TPC78" s="57"/>
      <c r="TPD78" s="57"/>
      <c r="TPE78" s="57"/>
      <c r="TPF78" s="57"/>
      <c r="TPG78" s="57"/>
      <c r="TPH78" s="57"/>
      <c r="TPI78" s="57"/>
      <c r="TPJ78" s="57"/>
      <c r="TPK78" s="57"/>
      <c r="TPL78" s="57"/>
      <c r="TPM78" s="57"/>
      <c r="TPN78" s="57"/>
      <c r="TPO78" s="57"/>
      <c r="TPP78" s="57"/>
      <c r="TPQ78" s="57"/>
      <c r="TPR78" s="57"/>
      <c r="TPS78" s="57"/>
      <c r="TPT78" s="57"/>
      <c r="TPU78" s="57"/>
      <c r="TPV78" s="57"/>
      <c r="TPW78" s="57"/>
      <c r="TPX78" s="57"/>
      <c r="TPY78" s="57"/>
      <c r="TPZ78" s="57"/>
      <c r="TQA78" s="57"/>
      <c r="TQB78" s="57"/>
      <c r="TQC78" s="57"/>
      <c r="TQD78" s="57"/>
      <c r="TQE78" s="57"/>
      <c r="TQF78" s="57"/>
      <c r="TQG78" s="57"/>
      <c r="TQH78" s="57"/>
      <c r="TQI78" s="57"/>
      <c r="TQJ78" s="57"/>
      <c r="TQK78" s="57"/>
      <c r="TQL78" s="57"/>
      <c r="TQM78" s="57"/>
      <c r="TQN78" s="57"/>
      <c r="TQO78" s="57"/>
      <c r="TQP78" s="57"/>
      <c r="TQQ78" s="57"/>
      <c r="TQR78" s="57"/>
      <c r="TQS78" s="57"/>
      <c r="TQT78" s="57"/>
      <c r="TQU78" s="57"/>
      <c r="TQV78" s="57"/>
      <c r="TQW78" s="57"/>
      <c r="TQX78" s="57"/>
      <c r="TQY78" s="57"/>
      <c r="TQZ78" s="57"/>
      <c r="TRA78" s="57"/>
      <c r="TRB78" s="57"/>
      <c r="TRC78" s="57"/>
      <c r="TRD78" s="57"/>
      <c r="TRE78" s="57"/>
      <c r="TRF78" s="57"/>
      <c r="TRG78" s="57"/>
      <c r="TRH78" s="57"/>
      <c r="TRI78" s="57"/>
      <c r="TRJ78" s="57"/>
      <c r="TRK78" s="57"/>
      <c r="TRL78" s="57"/>
      <c r="TRM78" s="57"/>
      <c r="TRN78" s="57"/>
      <c r="TRO78" s="57"/>
      <c r="TRP78" s="57"/>
      <c r="TRQ78" s="57"/>
      <c r="TRR78" s="57"/>
      <c r="TRS78" s="57"/>
      <c r="TRT78" s="57"/>
      <c r="TRU78" s="57"/>
      <c r="TRV78" s="57"/>
      <c r="TRW78" s="57"/>
      <c r="TRX78" s="57"/>
      <c r="TRY78" s="57"/>
      <c r="TRZ78" s="57"/>
      <c r="TSA78" s="57"/>
      <c r="TSB78" s="57"/>
      <c r="TSC78" s="57"/>
      <c r="TSD78" s="57"/>
      <c r="TSE78" s="57"/>
      <c r="TSF78" s="57"/>
      <c r="TSG78" s="57"/>
      <c r="TSH78" s="57"/>
      <c r="TSI78" s="57"/>
      <c r="TSJ78" s="57"/>
      <c r="TSK78" s="57"/>
      <c r="TSL78" s="57"/>
      <c r="TSM78" s="57"/>
      <c r="TSN78" s="57"/>
      <c r="TSO78" s="57"/>
      <c r="TSP78" s="57"/>
      <c r="TSQ78" s="57"/>
      <c r="TSR78" s="57"/>
      <c r="TSS78" s="57"/>
      <c r="TST78" s="57"/>
      <c r="TSU78" s="57"/>
      <c r="TSV78" s="57"/>
      <c r="TSW78" s="57"/>
      <c r="TSX78" s="57"/>
      <c r="TSY78" s="57"/>
      <c r="TSZ78" s="57"/>
      <c r="TTA78" s="57"/>
      <c r="TTB78" s="57"/>
      <c r="TTC78" s="57"/>
      <c r="TTD78" s="57"/>
      <c r="TTE78" s="57"/>
      <c r="TTF78" s="57"/>
      <c r="TTG78" s="57"/>
      <c r="TTH78" s="57"/>
      <c r="TTI78" s="57"/>
      <c r="TTJ78" s="57"/>
      <c r="TTK78" s="57"/>
      <c r="TTL78" s="57"/>
      <c r="TTM78" s="57"/>
      <c r="TTN78" s="57"/>
      <c r="TTO78" s="57"/>
      <c r="TTP78" s="57"/>
      <c r="TTQ78" s="57"/>
      <c r="TTR78" s="57"/>
      <c r="TTS78" s="57"/>
      <c r="TTT78" s="57"/>
      <c r="TTU78" s="57"/>
      <c r="TTV78" s="57"/>
      <c r="TTW78" s="57"/>
      <c r="TTX78" s="57"/>
      <c r="TTY78" s="57"/>
      <c r="TTZ78" s="57"/>
      <c r="TUA78" s="57"/>
      <c r="TUB78" s="57"/>
      <c r="TUC78" s="57"/>
      <c r="TUD78" s="57"/>
      <c r="TUE78" s="57"/>
      <c r="TUF78" s="57"/>
      <c r="TUG78" s="57"/>
      <c r="TUH78" s="57"/>
      <c r="TUI78" s="57"/>
      <c r="TUJ78" s="57"/>
      <c r="TUK78" s="57"/>
      <c r="TUL78" s="57"/>
      <c r="TUM78" s="57"/>
      <c r="TUN78" s="57"/>
      <c r="TUO78" s="57"/>
      <c r="TUP78" s="57"/>
      <c r="TUQ78" s="57"/>
      <c r="TUR78" s="57"/>
      <c r="TUS78" s="57"/>
      <c r="TUT78" s="57"/>
      <c r="TUU78" s="57"/>
      <c r="TUV78" s="57"/>
      <c r="TUW78" s="57"/>
      <c r="TUX78" s="57"/>
      <c r="TUY78" s="57"/>
      <c r="TUZ78" s="57"/>
      <c r="TVA78" s="57"/>
      <c r="TVB78" s="57"/>
      <c r="TVC78" s="57"/>
      <c r="TVD78" s="57"/>
      <c r="TVE78" s="57"/>
      <c r="TVF78" s="57"/>
      <c r="TVG78" s="57"/>
      <c r="TVH78" s="57"/>
      <c r="TVI78" s="57"/>
      <c r="TVJ78" s="57"/>
      <c r="TVK78" s="57"/>
      <c r="TVL78" s="57"/>
      <c r="TVM78" s="57"/>
      <c r="TVN78" s="57"/>
      <c r="TVO78" s="57"/>
      <c r="TVP78" s="57"/>
      <c r="TVQ78" s="57"/>
      <c r="TVR78" s="57"/>
      <c r="TVS78" s="57"/>
      <c r="TVT78" s="57"/>
      <c r="TVU78" s="57"/>
      <c r="TVV78" s="57"/>
      <c r="TVW78" s="57"/>
      <c r="TVX78" s="57"/>
      <c r="TVY78" s="57"/>
      <c r="TVZ78" s="57"/>
      <c r="TWA78" s="57"/>
      <c r="TWB78" s="57"/>
      <c r="TWC78" s="57"/>
      <c r="TWD78" s="57"/>
      <c r="TWE78" s="57"/>
      <c r="TWF78" s="57"/>
      <c r="TWG78" s="57"/>
      <c r="TWH78" s="57"/>
      <c r="TWI78" s="57"/>
      <c r="TWJ78" s="57"/>
      <c r="TWK78" s="57"/>
      <c r="TWL78" s="57"/>
      <c r="TWM78" s="57"/>
      <c r="TWN78" s="57"/>
      <c r="TWO78" s="57"/>
      <c r="TWP78" s="57"/>
      <c r="TWQ78" s="57"/>
      <c r="TWR78" s="57"/>
      <c r="TWS78" s="57"/>
      <c r="TWT78" s="57"/>
      <c r="TWU78" s="57"/>
      <c r="TWV78" s="57"/>
      <c r="TWW78" s="57"/>
      <c r="TWX78" s="57"/>
      <c r="TWY78" s="57"/>
      <c r="TWZ78" s="57"/>
      <c r="TXA78" s="57"/>
      <c r="TXB78" s="57"/>
      <c r="TXC78" s="57"/>
      <c r="TXD78" s="57"/>
      <c r="TXE78" s="57"/>
      <c r="TXF78" s="57"/>
      <c r="TXG78" s="57"/>
      <c r="TXH78" s="57"/>
      <c r="TXI78" s="57"/>
      <c r="TXJ78" s="57"/>
      <c r="TXK78" s="57"/>
      <c r="TXL78" s="57"/>
      <c r="TXM78" s="57"/>
      <c r="TXN78" s="57"/>
      <c r="TXO78" s="57"/>
      <c r="TXP78" s="57"/>
      <c r="TXQ78" s="57"/>
      <c r="TXR78" s="57"/>
      <c r="TXS78" s="57"/>
      <c r="TXT78" s="57"/>
      <c r="TXU78" s="57"/>
      <c r="TXV78" s="57"/>
      <c r="TXW78" s="57"/>
      <c r="TXX78" s="57"/>
      <c r="TXY78" s="57"/>
      <c r="TXZ78" s="57"/>
      <c r="TYA78" s="57"/>
      <c r="TYB78" s="57"/>
      <c r="TYC78" s="57"/>
      <c r="TYD78" s="57"/>
      <c r="TYE78" s="57"/>
      <c r="TYF78" s="57"/>
      <c r="TYG78" s="57"/>
      <c r="TYH78" s="57"/>
      <c r="TYI78" s="57"/>
      <c r="TYJ78" s="57"/>
      <c r="TYK78" s="57"/>
      <c r="TYL78" s="57"/>
      <c r="TYM78" s="57"/>
      <c r="TYN78" s="57"/>
      <c r="TYO78" s="57"/>
      <c r="TYP78" s="57"/>
      <c r="TYQ78" s="57"/>
      <c r="TYR78" s="57"/>
      <c r="TYS78" s="57"/>
      <c r="TYT78" s="57"/>
      <c r="TYU78" s="57"/>
      <c r="TYV78" s="57"/>
      <c r="TYW78" s="57"/>
      <c r="TYX78" s="57"/>
      <c r="TYY78" s="57"/>
      <c r="TYZ78" s="57"/>
      <c r="TZA78" s="57"/>
      <c r="TZB78" s="57"/>
      <c r="TZC78" s="57"/>
      <c r="TZD78" s="57"/>
      <c r="TZE78" s="57"/>
      <c r="TZF78" s="57"/>
      <c r="TZG78" s="57"/>
      <c r="TZH78" s="57"/>
      <c r="TZI78" s="57"/>
      <c r="TZJ78" s="57"/>
      <c r="TZK78" s="57"/>
      <c r="TZL78" s="57"/>
      <c r="TZM78" s="57"/>
      <c r="TZN78" s="57"/>
      <c r="TZO78" s="57"/>
      <c r="TZP78" s="57"/>
      <c r="TZQ78" s="57"/>
      <c r="TZR78" s="57"/>
      <c r="TZS78" s="57"/>
      <c r="TZT78" s="57"/>
      <c r="TZU78" s="57"/>
      <c r="TZV78" s="57"/>
      <c r="TZW78" s="57"/>
      <c r="TZX78" s="57"/>
      <c r="TZY78" s="57"/>
      <c r="TZZ78" s="57"/>
      <c r="UAA78" s="57"/>
      <c r="UAB78" s="57"/>
      <c r="UAC78" s="57"/>
      <c r="UAD78" s="57"/>
      <c r="UAE78" s="57"/>
      <c r="UAF78" s="57"/>
      <c r="UAG78" s="57"/>
      <c r="UAH78" s="57"/>
      <c r="UAI78" s="57"/>
      <c r="UAJ78" s="57"/>
      <c r="UAK78" s="57"/>
      <c r="UAL78" s="57"/>
      <c r="UAM78" s="57"/>
      <c r="UAN78" s="57"/>
      <c r="UAO78" s="57"/>
      <c r="UAP78" s="57"/>
      <c r="UAQ78" s="57"/>
      <c r="UAR78" s="57"/>
      <c r="UAS78" s="57"/>
      <c r="UAT78" s="57"/>
      <c r="UAU78" s="57"/>
      <c r="UAV78" s="57"/>
      <c r="UAW78" s="57"/>
      <c r="UAX78" s="57"/>
      <c r="UAY78" s="57"/>
      <c r="UAZ78" s="57"/>
      <c r="UBA78" s="57"/>
      <c r="UBB78" s="57"/>
      <c r="UBC78" s="57"/>
      <c r="UBD78" s="57"/>
      <c r="UBE78" s="57"/>
      <c r="UBF78" s="57"/>
      <c r="UBG78" s="57"/>
      <c r="UBH78" s="57"/>
      <c r="UBI78" s="57"/>
      <c r="UBJ78" s="57"/>
      <c r="UBK78" s="57"/>
      <c r="UBL78" s="57"/>
      <c r="UBM78" s="57"/>
      <c r="UBN78" s="57"/>
      <c r="UBO78" s="57"/>
      <c r="UBP78" s="57"/>
      <c r="UBQ78" s="57"/>
      <c r="UBR78" s="57"/>
      <c r="UBS78" s="57"/>
      <c r="UBT78" s="57"/>
      <c r="UBU78" s="57"/>
      <c r="UBV78" s="57"/>
      <c r="UBW78" s="57"/>
      <c r="UBX78" s="57"/>
      <c r="UBY78" s="57"/>
      <c r="UBZ78" s="57"/>
      <c r="UCA78" s="57"/>
      <c r="UCB78" s="57"/>
      <c r="UCC78" s="57"/>
      <c r="UCD78" s="57"/>
      <c r="UCE78" s="57"/>
      <c r="UCF78" s="57"/>
      <c r="UCG78" s="57"/>
      <c r="UCH78" s="57"/>
      <c r="UCI78" s="57"/>
      <c r="UCJ78" s="57"/>
      <c r="UCK78" s="57"/>
      <c r="UCL78" s="57"/>
      <c r="UCM78" s="57"/>
      <c r="UCN78" s="57"/>
      <c r="UCO78" s="57"/>
      <c r="UCP78" s="57"/>
      <c r="UCQ78" s="57"/>
      <c r="UCR78" s="57"/>
      <c r="UCS78" s="57"/>
      <c r="UCT78" s="57"/>
      <c r="UCU78" s="57"/>
      <c r="UCV78" s="57"/>
      <c r="UCW78" s="57"/>
      <c r="UCX78" s="57"/>
      <c r="UCY78" s="57"/>
      <c r="UCZ78" s="57"/>
      <c r="UDA78" s="57"/>
      <c r="UDB78" s="57"/>
      <c r="UDC78" s="57"/>
      <c r="UDD78" s="57"/>
      <c r="UDE78" s="57"/>
      <c r="UDF78" s="57"/>
      <c r="UDG78" s="57"/>
      <c r="UDH78" s="57"/>
      <c r="UDI78" s="57"/>
      <c r="UDJ78" s="57"/>
      <c r="UDK78" s="57"/>
      <c r="UDL78" s="57"/>
      <c r="UDM78" s="57"/>
      <c r="UDN78" s="57"/>
      <c r="UDO78" s="57"/>
      <c r="UDP78" s="57"/>
      <c r="UDQ78" s="57"/>
      <c r="UDR78" s="57"/>
      <c r="UDS78" s="57"/>
      <c r="UDT78" s="57"/>
      <c r="UDU78" s="57"/>
      <c r="UDV78" s="57"/>
      <c r="UDW78" s="57"/>
      <c r="UDX78" s="57"/>
      <c r="UDY78" s="57"/>
      <c r="UDZ78" s="57"/>
      <c r="UEA78" s="57"/>
      <c r="UEB78" s="57"/>
      <c r="UEC78" s="57"/>
      <c r="UED78" s="57"/>
      <c r="UEE78" s="57"/>
      <c r="UEF78" s="57"/>
      <c r="UEG78" s="57"/>
      <c r="UEH78" s="57"/>
      <c r="UEI78" s="57"/>
      <c r="UEJ78" s="57"/>
      <c r="UEK78" s="57"/>
      <c r="UEL78" s="57"/>
      <c r="UEM78" s="57"/>
      <c r="UEN78" s="57"/>
      <c r="UEO78" s="57"/>
      <c r="UEP78" s="57"/>
      <c r="UEQ78" s="57"/>
      <c r="UER78" s="57"/>
      <c r="UES78" s="57"/>
      <c r="UET78" s="57"/>
      <c r="UEU78" s="57"/>
      <c r="UEV78" s="57"/>
      <c r="UEW78" s="57"/>
      <c r="UEX78" s="57"/>
      <c r="UEY78" s="57"/>
      <c r="UEZ78" s="57"/>
      <c r="UFA78" s="57"/>
      <c r="UFB78" s="57"/>
      <c r="UFC78" s="57"/>
      <c r="UFD78" s="57"/>
      <c r="UFE78" s="57"/>
      <c r="UFF78" s="57"/>
      <c r="UFG78" s="57"/>
      <c r="UFH78" s="57"/>
      <c r="UFI78" s="57"/>
      <c r="UFJ78" s="57"/>
      <c r="UFK78" s="57"/>
      <c r="UFL78" s="57"/>
      <c r="UFM78" s="57"/>
      <c r="UFN78" s="57"/>
      <c r="UFO78" s="57"/>
      <c r="UFP78" s="57"/>
      <c r="UFQ78" s="57"/>
      <c r="UFR78" s="57"/>
      <c r="UFS78" s="57"/>
      <c r="UFT78" s="57"/>
      <c r="UFU78" s="57"/>
      <c r="UFV78" s="57"/>
      <c r="UFW78" s="57"/>
      <c r="UFX78" s="57"/>
      <c r="UFY78" s="57"/>
      <c r="UFZ78" s="57"/>
      <c r="UGA78" s="57"/>
      <c r="UGB78" s="57"/>
      <c r="UGC78" s="57"/>
      <c r="UGD78" s="57"/>
      <c r="UGE78" s="57"/>
      <c r="UGF78" s="57"/>
      <c r="UGG78" s="57"/>
      <c r="UGH78" s="57"/>
      <c r="UGI78" s="57"/>
      <c r="UGJ78" s="57"/>
      <c r="UGK78" s="57"/>
      <c r="UGL78" s="57"/>
      <c r="UGM78" s="57"/>
      <c r="UGN78" s="57"/>
      <c r="UGO78" s="57"/>
      <c r="UGP78" s="57"/>
      <c r="UGQ78" s="57"/>
      <c r="UGR78" s="57"/>
      <c r="UGS78" s="57"/>
      <c r="UGT78" s="57"/>
      <c r="UGU78" s="57"/>
      <c r="UGV78" s="57"/>
      <c r="UGW78" s="57"/>
      <c r="UGX78" s="57"/>
      <c r="UGY78" s="57"/>
      <c r="UGZ78" s="57"/>
      <c r="UHA78" s="57"/>
      <c r="UHB78" s="57"/>
      <c r="UHC78" s="57"/>
      <c r="UHD78" s="57"/>
      <c r="UHE78" s="57"/>
      <c r="UHF78" s="57"/>
      <c r="UHG78" s="57"/>
      <c r="UHH78" s="57"/>
      <c r="UHI78" s="57"/>
      <c r="UHJ78" s="57"/>
      <c r="UHK78" s="57"/>
      <c r="UHL78" s="57"/>
      <c r="UHM78" s="57"/>
      <c r="UHN78" s="57"/>
      <c r="UHO78" s="57"/>
      <c r="UHP78" s="57"/>
      <c r="UHQ78" s="57"/>
      <c r="UHR78" s="57"/>
      <c r="UHS78" s="57"/>
      <c r="UHT78" s="57"/>
      <c r="UHU78" s="57"/>
      <c r="UHV78" s="57"/>
      <c r="UHW78" s="57"/>
      <c r="UHX78" s="57"/>
      <c r="UHY78" s="57"/>
      <c r="UHZ78" s="57"/>
      <c r="UIA78" s="57"/>
      <c r="UIB78" s="57"/>
      <c r="UIC78" s="57"/>
      <c r="UID78" s="57"/>
      <c r="UIE78" s="57"/>
      <c r="UIF78" s="57"/>
      <c r="UIG78" s="57"/>
      <c r="UIH78" s="57"/>
      <c r="UII78" s="57"/>
      <c r="UIJ78" s="57"/>
      <c r="UIK78" s="57"/>
      <c r="UIL78" s="57"/>
      <c r="UIM78" s="57"/>
      <c r="UIN78" s="57"/>
      <c r="UIO78" s="57"/>
      <c r="UIP78" s="57"/>
      <c r="UIQ78" s="57"/>
      <c r="UIR78" s="57"/>
      <c r="UIS78" s="57"/>
      <c r="UIT78" s="57"/>
      <c r="UIU78" s="57"/>
      <c r="UIV78" s="57"/>
      <c r="UIW78" s="57"/>
      <c r="UIX78" s="57"/>
      <c r="UIY78" s="57"/>
      <c r="UIZ78" s="57"/>
      <c r="UJA78" s="57"/>
      <c r="UJB78" s="57"/>
      <c r="UJC78" s="57"/>
      <c r="UJD78" s="57"/>
      <c r="UJE78" s="57"/>
      <c r="UJF78" s="57"/>
      <c r="UJG78" s="57"/>
      <c r="UJH78" s="57"/>
      <c r="UJI78" s="57"/>
      <c r="UJJ78" s="57"/>
      <c r="UJK78" s="57"/>
      <c r="UJL78" s="57"/>
      <c r="UJM78" s="57"/>
      <c r="UJN78" s="57"/>
      <c r="UJO78" s="57"/>
      <c r="UJP78" s="57"/>
      <c r="UJQ78" s="57"/>
      <c r="UJR78" s="57"/>
      <c r="UJS78" s="57"/>
      <c r="UJT78" s="57"/>
      <c r="UJU78" s="57"/>
      <c r="UJV78" s="57"/>
      <c r="UJW78" s="57"/>
      <c r="UJX78" s="57"/>
      <c r="UJY78" s="57"/>
      <c r="UJZ78" s="57"/>
      <c r="UKA78" s="57"/>
      <c r="UKB78" s="57"/>
      <c r="UKC78" s="57"/>
      <c r="UKD78" s="57"/>
      <c r="UKE78" s="57"/>
      <c r="UKF78" s="57"/>
      <c r="UKG78" s="57"/>
      <c r="UKH78" s="57"/>
      <c r="UKI78" s="57"/>
      <c r="UKJ78" s="57"/>
      <c r="UKK78" s="57"/>
      <c r="UKL78" s="57"/>
      <c r="UKM78" s="57"/>
      <c r="UKN78" s="57"/>
      <c r="UKO78" s="57"/>
      <c r="UKP78" s="57"/>
      <c r="UKQ78" s="57"/>
      <c r="UKR78" s="57"/>
      <c r="UKS78" s="57"/>
      <c r="UKT78" s="57"/>
      <c r="UKU78" s="57"/>
      <c r="UKV78" s="57"/>
      <c r="UKW78" s="57"/>
      <c r="UKX78" s="57"/>
      <c r="UKY78" s="57"/>
      <c r="UKZ78" s="57"/>
      <c r="ULA78" s="57"/>
      <c r="ULB78" s="57"/>
      <c r="ULC78" s="57"/>
      <c r="ULD78" s="57"/>
      <c r="ULE78" s="57"/>
      <c r="ULF78" s="57"/>
      <c r="ULG78" s="57"/>
      <c r="ULH78" s="57"/>
      <c r="ULI78" s="57"/>
      <c r="ULJ78" s="57"/>
      <c r="ULK78" s="57"/>
      <c r="ULL78" s="57"/>
      <c r="ULM78" s="57"/>
      <c r="ULN78" s="57"/>
      <c r="ULO78" s="57"/>
      <c r="ULP78" s="57"/>
      <c r="ULQ78" s="57"/>
      <c r="ULR78" s="57"/>
      <c r="ULS78" s="57"/>
      <c r="ULT78" s="57"/>
      <c r="ULU78" s="57"/>
      <c r="ULV78" s="57"/>
      <c r="ULW78" s="57"/>
      <c r="ULX78" s="57"/>
      <c r="ULY78" s="57"/>
      <c r="ULZ78" s="57"/>
      <c r="UMA78" s="57"/>
      <c r="UMB78" s="57"/>
      <c r="UMC78" s="57"/>
      <c r="UMD78" s="57"/>
      <c r="UME78" s="57"/>
      <c r="UMF78" s="57"/>
      <c r="UMG78" s="57"/>
      <c r="UMH78" s="57"/>
      <c r="UMI78" s="57"/>
      <c r="UMJ78" s="57"/>
      <c r="UMK78" s="57"/>
      <c r="UML78" s="57"/>
      <c r="UMM78" s="57"/>
      <c r="UMN78" s="57"/>
      <c r="UMO78" s="57"/>
      <c r="UMP78" s="57"/>
      <c r="UMQ78" s="57"/>
      <c r="UMR78" s="57"/>
      <c r="UMS78" s="57"/>
      <c r="UMT78" s="57"/>
      <c r="UMU78" s="57"/>
      <c r="UMV78" s="57"/>
      <c r="UMW78" s="57"/>
      <c r="UMX78" s="57"/>
      <c r="UMY78" s="57"/>
      <c r="UMZ78" s="57"/>
      <c r="UNA78" s="57"/>
      <c r="UNB78" s="57"/>
      <c r="UNC78" s="57"/>
      <c r="UND78" s="57"/>
      <c r="UNE78" s="57"/>
      <c r="UNF78" s="57"/>
      <c r="UNG78" s="57"/>
      <c r="UNH78" s="57"/>
      <c r="UNI78" s="57"/>
      <c r="UNJ78" s="57"/>
      <c r="UNK78" s="57"/>
      <c r="UNL78" s="57"/>
      <c r="UNM78" s="57"/>
      <c r="UNN78" s="57"/>
      <c r="UNO78" s="57"/>
      <c r="UNP78" s="57"/>
      <c r="UNQ78" s="57"/>
      <c r="UNR78" s="57"/>
      <c r="UNS78" s="57"/>
      <c r="UNT78" s="57"/>
      <c r="UNU78" s="57"/>
      <c r="UNV78" s="57"/>
      <c r="UNW78" s="57"/>
      <c r="UNX78" s="57"/>
      <c r="UNY78" s="57"/>
      <c r="UNZ78" s="57"/>
      <c r="UOA78" s="57"/>
      <c r="UOB78" s="57"/>
      <c r="UOC78" s="57"/>
      <c r="UOD78" s="57"/>
      <c r="UOE78" s="57"/>
      <c r="UOF78" s="57"/>
      <c r="UOG78" s="57"/>
      <c r="UOH78" s="57"/>
      <c r="UOI78" s="57"/>
      <c r="UOJ78" s="57"/>
      <c r="UOK78" s="57"/>
      <c r="UOL78" s="57"/>
      <c r="UOM78" s="57"/>
      <c r="UON78" s="57"/>
      <c r="UOO78" s="57"/>
      <c r="UOP78" s="57"/>
      <c r="UOQ78" s="57"/>
      <c r="UOR78" s="57"/>
      <c r="UOS78" s="57"/>
      <c r="UOT78" s="57"/>
      <c r="UOU78" s="57"/>
      <c r="UOV78" s="57"/>
      <c r="UOW78" s="57"/>
      <c r="UOX78" s="57"/>
      <c r="UOY78" s="57"/>
      <c r="UOZ78" s="57"/>
      <c r="UPA78" s="57"/>
      <c r="UPB78" s="57"/>
      <c r="UPC78" s="57"/>
      <c r="UPD78" s="57"/>
      <c r="UPE78" s="57"/>
      <c r="UPF78" s="57"/>
      <c r="UPG78" s="57"/>
      <c r="UPH78" s="57"/>
      <c r="UPI78" s="57"/>
      <c r="UPJ78" s="57"/>
      <c r="UPK78" s="57"/>
      <c r="UPL78" s="57"/>
      <c r="UPM78" s="57"/>
      <c r="UPN78" s="57"/>
      <c r="UPO78" s="57"/>
      <c r="UPP78" s="57"/>
      <c r="UPQ78" s="57"/>
      <c r="UPR78" s="57"/>
      <c r="UPS78" s="57"/>
      <c r="UPT78" s="57"/>
      <c r="UPU78" s="57"/>
      <c r="UPV78" s="57"/>
      <c r="UPW78" s="57"/>
      <c r="UPX78" s="57"/>
      <c r="UPY78" s="57"/>
      <c r="UPZ78" s="57"/>
      <c r="UQA78" s="57"/>
      <c r="UQB78" s="57"/>
      <c r="UQC78" s="57"/>
      <c r="UQD78" s="57"/>
      <c r="UQE78" s="57"/>
      <c r="UQF78" s="57"/>
      <c r="UQG78" s="57"/>
      <c r="UQH78" s="57"/>
      <c r="UQI78" s="57"/>
      <c r="UQJ78" s="57"/>
      <c r="UQK78" s="57"/>
      <c r="UQL78" s="57"/>
      <c r="UQM78" s="57"/>
      <c r="UQN78" s="57"/>
      <c r="UQO78" s="57"/>
      <c r="UQP78" s="57"/>
      <c r="UQQ78" s="57"/>
      <c r="UQR78" s="57"/>
      <c r="UQS78" s="57"/>
      <c r="UQT78" s="57"/>
      <c r="UQU78" s="57"/>
      <c r="UQV78" s="57"/>
      <c r="UQW78" s="57"/>
      <c r="UQX78" s="57"/>
      <c r="UQY78" s="57"/>
      <c r="UQZ78" s="57"/>
      <c r="URA78" s="57"/>
      <c r="URB78" s="57"/>
      <c r="URC78" s="57"/>
      <c r="URD78" s="57"/>
      <c r="URE78" s="57"/>
      <c r="URF78" s="57"/>
      <c r="URG78" s="57"/>
      <c r="URH78" s="57"/>
      <c r="URI78" s="57"/>
      <c r="URJ78" s="57"/>
      <c r="URK78" s="57"/>
      <c r="URL78" s="57"/>
      <c r="URM78" s="57"/>
      <c r="URN78" s="57"/>
      <c r="URO78" s="57"/>
      <c r="URP78" s="57"/>
      <c r="URQ78" s="57"/>
      <c r="URR78" s="57"/>
      <c r="URS78" s="57"/>
      <c r="URT78" s="57"/>
      <c r="URU78" s="57"/>
      <c r="URV78" s="57"/>
      <c r="URW78" s="57"/>
      <c r="URX78" s="57"/>
      <c r="URY78" s="57"/>
      <c r="URZ78" s="57"/>
      <c r="USA78" s="57"/>
      <c r="USB78" s="57"/>
      <c r="USC78" s="57"/>
      <c r="USD78" s="57"/>
      <c r="USE78" s="57"/>
      <c r="USF78" s="57"/>
      <c r="USG78" s="57"/>
      <c r="USH78" s="57"/>
      <c r="USI78" s="57"/>
      <c r="USJ78" s="57"/>
      <c r="USK78" s="57"/>
      <c r="USL78" s="57"/>
      <c r="USM78" s="57"/>
      <c r="USN78" s="57"/>
      <c r="USO78" s="57"/>
      <c r="USP78" s="57"/>
      <c r="USQ78" s="57"/>
      <c r="USR78" s="57"/>
      <c r="USS78" s="57"/>
      <c r="UST78" s="57"/>
      <c r="USU78" s="57"/>
      <c r="USV78" s="57"/>
      <c r="USW78" s="57"/>
      <c r="USX78" s="57"/>
      <c r="USY78" s="57"/>
      <c r="USZ78" s="57"/>
      <c r="UTA78" s="57"/>
      <c r="UTB78" s="57"/>
      <c r="UTC78" s="57"/>
      <c r="UTD78" s="57"/>
      <c r="UTE78" s="57"/>
      <c r="UTF78" s="57"/>
      <c r="UTG78" s="57"/>
      <c r="UTH78" s="57"/>
      <c r="UTI78" s="57"/>
      <c r="UTJ78" s="57"/>
      <c r="UTK78" s="57"/>
      <c r="UTL78" s="57"/>
      <c r="UTM78" s="57"/>
      <c r="UTN78" s="57"/>
      <c r="UTO78" s="57"/>
      <c r="UTP78" s="57"/>
      <c r="UTQ78" s="57"/>
      <c r="UTR78" s="57"/>
      <c r="UTS78" s="57"/>
      <c r="UTT78" s="57"/>
      <c r="UTU78" s="57"/>
      <c r="UTV78" s="57"/>
      <c r="UTW78" s="57"/>
      <c r="UTX78" s="57"/>
      <c r="UTY78" s="57"/>
      <c r="UTZ78" s="57"/>
      <c r="UUA78" s="57"/>
      <c r="UUB78" s="57"/>
      <c r="UUC78" s="57"/>
      <c r="UUD78" s="57"/>
      <c r="UUE78" s="57"/>
      <c r="UUF78" s="57"/>
      <c r="UUG78" s="57"/>
      <c r="UUH78" s="57"/>
      <c r="UUI78" s="57"/>
      <c r="UUJ78" s="57"/>
      <c r="UUK78" s="57"/>
      <c r="UUL78" s="57"/>
      <c r="UUM78" s="57"/>
      <c r="UUN78" s="57"/>
      <c r="UUO78" s="57"/>
      <c r="UUP78" s="57"/>
      <c r="UUQ78" s="57"/>
      <c r="UUR78" s="57"/>
      <c r="UUS78" s="57"/>
      <c r="UUT78" s="57"/>
      <c r="UUU78" s="57"/>
      <c r="UUV78" s="57"/>
      <c r="UUW78" s="57"/>
      <c r="UUX78" s="57"/>
      <c r="UUY78" s="57"/>
      <c r="UUZ78" s="57"/>
      <c r="UVA78" s="57"/>
      <c r="UVB78" s="57"/>
      <c r="UVC78" s="57"/>
      <c r="UVD78" s="57"/>
      <c r="UVE78" s="57"/>
      <c r="UVF78" s="57"/>
      <c r="UVG78" s="57"/>
      <c r="UVH78" s="57"/>
      <c r="UVI78" s="57"/>
      <c r="UVJ78" s="57"/>
      <c r="UVK78" s="57"/>
      <c r="UVL78" s="57"/>
      <c r="UVM78" s="57"/>
      <c r="UVN78" s="57"/>
      <c r="UVO78" s="57"/>
      <c r="UVP78" s="57"/>
      <c r="UVQ78" s="57"/>
      <c r="UVR78" s="57"/>
      <c r="UVS78" s="57"/>
      <c r="UVT78" s="57"/>
      <c r="UVU78" s="57"/>
      <c r="UVV78" s="57"/>
      <c r="UVW78" s="57"/>
      <c r="UVX78" s="57"/>
      <c r="UVY78" s="57"/>
      <c r="UVZ78" s="57"/>
      <c r="UWA78" s="57"/>
      <c r="UWB78" s="57"/>
      <c r="UWC78" s="57"/>
      <c r="UWD78" s="57"/>
      <c r="UWE78" s="57"/>
      <c r="UWF78" s="57"/>
      <c r="UWG78" s="57"/>
      <c r="UWH78" s="57"/>
      <c r="UWI78" s="57"/>
      <c r="UWJ78" s="57"/>
      <c r="UWK78" s="57"/>
      <c r="UWL78" s="57"/>
      <c r="UWM78" s="57"/>
      <c r="UWN78" s="57"/>
      <c r="UWO78" s="57"/>
      <c r="UWP78" s="57"/>
      <c r="UWQ78" s="57"/>
      <c r="UWR78" s="57"/>
      <c r="UWS78" s="57"/>
      <c r="UWT78" s="57"/>
      <c r="UWU78" s="57"/>
      <c r="UWV78" s="57"/>
      <c r="UWW78" s="57"/>
      <c r="UWX78" s="57"/>
      <c r="UWY78" s="57"/>
      <c r="UWZ78" s="57"/>
      <c r="UXA78" s="57"/>
      <c r="UXB78" s="57"/>
      <c r="UXC78" s="57"/>
      <c r="UXD78" s="57"/>
      <c r="UXE78" s="57"/>
      <c r="UXF78" s="57"/>
      <c r="UXG78" s="57"/>
      <c r="UXH78" s="57"/>
      <c r="UXI78" s="57"/>
      <c r="UXJ78" s="57"/>
      <c r="UXK78" s="57"/>
      <c r="UXL78" s="57"/>
      <c r="UXM78" s="57"/>
      <c r="UXN78" s="57"/>
      <c r="UXO78" s="57"/>
      <c r="UXP78" s="57"/>
      <c r="UXQ78" s="57"/>
      <c r="UXR78" s="57"/>
      <c r="UXS78" s="57"/>
      <c r="UXT78" s="57"/>
      <c r="UXU78" s="57"/>
      <c r="UXV78" s="57"/>
      <c r="UXW78" s="57"/>
      <c r="UXX78" s="57"/>
      <c r="UXY78" s="57"/>
      <c r="UXZ78" s="57"/>
      <c r="UYA78" s="57"/>
      <c r="UYB78" s="57"/>
      <c r="UYC78" s="57"/>
      <c r="UYD78" s="57"/>
      <c r="UYE78" s="57"/>
      <c r="UYF78" s="57"/>
      <c r="UYG78" s="57"/>
      <c r="UYH78" s="57"/>
      <c r="UYI78" s="57"/>
      <c r="UYJ78" s="57"/>
      <c r="UYK78" s="57"/>
      <c r="UYL78" s="57"/>
      <c r="UYM78" s="57"/>
      <c r="UYN78" s="57"/>
      <c r="UYO78" s="57"/>
      <c r="UYP78" s="57"/>
      <c r="UYQ78" s="57"/>
      <c r="UYR78" s="57"/>
      <c r="UYS78" s="57"/>
      <c r="UYT78" s="57"/>
      <c r="UYU78" s="57"/>
      <c r="UYV78" s="57"/>
      <c r="UYW78" s="57"/>
      <c r="UYX78" s="57"/>
      <c r="UYY78" s="57"/>
      <c r="UYZ78" s="57"/>
      <c r="UZA78" s="57"/>
      <c r="UZB78" s="57"/>
      <c r="UZC78" s="57"/>
      <c r="UZD78" s="57"/>
      <c r="UZE78" s="57"/>
      <c r="UZF78" s="57"/>
      <c r="UZG78" s="57"/>
      <c r="UZH78" s="57"/>
      <c r="UZI78" s="57"/>
      <c r="UZJ78" s="57"/>
      <c r="UZK78" s="57"/>
      <c r="UZL78" s="57"/>
      <c r="UZM78" s="57"/>
      <c r="UZN78" s="57"/>
      <c r="UZO78" s="57"/>
      <c r="UZP78" s="57"/>
      <c r="UZQ78" s="57"/>
      <c r="UZR78" s="57"/>
      <c r="UZS78" s="57"/>
      <c r="UZT78" s="57"/>
      <c r="UZU78" s="57"/>
      <c r="UZV78" s="57"/>
      <c r="UZW78" s="57"/>
      <c r="UZX78" s="57"/>
      <c r="UZY78" s="57"/>
      <c r="UZZ78" s="57"/>
      <c r="VAA78" s="57"/>
      <c r="VAB78" s="57"/>
      <c r="VAC78" s="57"/>
      <c r="VAD78" s="57"/>
      <c r="VAE78" s="57"/>
      <c r="VAF78" s="57"/>
      <c r="VAG78" s="57"/>
      <c r="VAH78" s="57"/>
      <c r="VAI78" s="57"/>
      <c r="VAJ78" s="57"/>
      <c r="VAK78" s="57"/>
      <c r="VAL78" s="57"/>
      <c r="VAM78" s="57"/>
      <c r="VAN78" s="57"/>
      <c r="VAO78" s="57"/>
      <c r="VAP78" s="57"/>
      <c r="VAQ78" s="57"/>
      <c r="VAR78" s="57"/>
      <c r="VAS78" s="57"/>
      <c r="VAT78" s="57"/>
      <c r="VAU78" s="57"/>
      <c r="VAV78" s="57"/>
      <c r="VAW78" s="57"/>
      <c r="VAX78" s="57"/>
      <c r="VAY78" s="57"/>
      <c r="VAZ78" s="57"/>
      <c r="VBA78" s="57"/>
      <c r="VBB78" s="57"/>
      <c r="VBC78" s="57"/>
      <c r="VBD78" s="57"/>
      <c r="VBE78" s="57"/>
      <c r="VBF78" s="57"/>
      <c r="VBG78" s="57"/>
      <c r="VBH78" s="57"/>
      <c r="VBI78" s="57"/>
      <c r="VBJ78" s="57"/>
      <c r="VBK78" s="57"/>
      <c r="VBL78" s="57"/>
      <c r="VBM78" s="57"/>
      <c r="VBN78" s="57"/>
      <c r="VBO78" s="57"/>
      <c r="VBP78" s="57"/>
      <c r="VBQ78" s="57"/>
      <c r="VBR78" s="57"/>
      <c r="VBS78" s="57"/>
      <c r="VBT78" s="57"/>
      <c r="VBU78" s="57"/>
      <c r="VBV78" s="57"/>
      <c r="VBW78" s="57"/>
      <c r="VBX78" s="57"/>
      <c r="VBY78" s="57"/>
      <c r="VBZ78" s="57"/>
      <c r="VCA78" s="57"/>
      <c r="VCB78" s="57"/>
      <c r="VCC78" s="57"/>
      <c r="VCD78" s="57"/>
      <c r="VCE78" s="57"/>
      <c r="VCF78" s="57"/>
      <c r="VCG78" s="57"/>
      <c r="VCH78" s="57"/>
      <c r="VCI78" s="57"/>
      <c r="VCJ78" s="57"/>
      <c r="VCK78" s="57"/>
      <c r="VCL78" s="57"/>
      <c r="VCM78" s="57"/>
      <c r="VCN78" s="57"/>
      <c r="VCO78" s="57"/>
      <c r="VCP78" s="57"/>
      <c r="VCQ78" s="57"/>
      <c r="VCR78" s="57"/>
      <c r="VCS78" s="57"/>
      <c r="VCT78" s="57"/>
      <c r="VCU78" s="57"/>
      <c r="VCV78" s="57"/>
      <c r="VCW78" s="57"/>
      <c r="VCX78" s="57"/>
      <c r="VCY78" s="57"/>
      <c r="VCZ78" s="57"/>
      <c r="VDA78" s="57"/>
      <c r="VDB78" s="57"/>
      <c r="VDC78" s="57"/>
      <c r="VDD78" s="57"/>
      <c r="VDE78" s="57"/>
      <c r="VDF78" s="57"/>
      <c r="VDG78" s="57"/>
      <c r="VDH78" s="57"/>
      <c r="VDI78" s="57"/>
      <c r="VDJ78" s="57"/>
      <c r="VDK78" s="57"/>
      <c r="VDL78" s="57"/>
      <c r="VDM78" s="57"/>
      <c r="VDN78" s="57"/>
      <c r="VDO78" s="57"/>
      <c r="VDP78" s="57"/>
      <c r="VDQ78" s="57"/>
      <c r="VDR78" s="57"/>
      <c r="VDS78" s="57"/>
      <c r="VDT78" s="57"/>
      <c r="VDU78" s="57"/>
      <c r="VDV78" s="57"/>
      <c r="VDW78" s="57"/>
      <c r="VDX78" s="57"/>
      <c r="VDY78" s="57"/>
      <c r="VDZ78" s="57"/>
      <c r="VEA78" s="57"/>
      <c r="VEB78" s="57"/>
      <c r="VEC78" s="57"/>
      <c r="VED78" s="57"/>
      <c r="VEE78" s="57"/>
      <c r="VEF78" s="57"/>
      <c r="VEG78" s="57"/>
      <c r="VEH78" s="57"/>
      <c r="VEI78" s="57"/>
      <c r="VEJ78" s="57"/>
      <c r="VEK78" s="57"/>
      <c r="VEL78" s="57"/>
      <c r="VEM78" s="57"/>
      <c r="VEN78" s="57"/>
      <c r="VEO78" s="57"/>
      <c r="VEP78" s="57"/>
      <c r="VEQ78" s="57"/>
      <c r="VER78" s="57"/>
      <c r="VES78" s="57"/>
      <c r="VET78" s="57"/>
      <c r="VEU78" s="57"/>
      <c r="VEV78" s="57"/>
      <c r="VEW78" s="57"/>
      <c r="VEX78" s="57"/>
      <c r="VEY78" s="57"/>
      <c r="VEZ78" s="57"/>
      <c r="VFA78" s="57"/>
      <c r="VFB78" s="57"/>
      <c r="VFC78" s="57"/>
      <c r="VFD78" s="57"/>
      <c r="VFE78" s="57"/>
      <c r="VFF78" s="57"/>
      <c r="VFG78" s="57"/>
      <c r="VFH78" s="57"/>
      <c r="VFI78" s="57"/>
      <c r="VFJ78" s="57"/>
      <c r="VFK78" s="57"/>
      <c r="VFL78" s="57"/>
      <c r="VFM78" s="57"/>
      <c r="VFN78" s="57"/>
      <c r="VFO78" s="57"/>
      <c r="VFP78" s="57"/>
      <c r="VFQ78" s="57"/>
      <c r="VFR78" s="57"/>
      <c r="VFS78" s="57"/>
      <c r="VFT78" s="57"/>
      <c r="VFU78" s="57"/>
      <c r="VFV78" s="57"/>
      <c r="VFW78" s="57"/>
      <c r="VFX78" s="57"/>
      <c r="VFY78" s="57"/>
      <c r="VFZ78" s="57"/>
      <c r="VGA78" s="57"/>
      <c r="VGB78" s="57"/>
      <c r="VGC78" s="57"/>
      <c r="VGD78" s="57"/>
      <c r="VGE78" s="57"/>
      <c r="VGF78" s="57"/>
      <c r="VGG78" s="57"/>
      <c r="VGH78" s="57"/>
      <c r="VGI78" s="57"/>
      <c r="VGJ78" s="57"/>
      <c r="VGK78" s="57"/>
      <c r="VGL78" s="57"/>
      <c r="VGM78" s="57"/>
      <c r="VGN78" s="57"/>
      <c r="VGO78" s="57"/>
      <c r="VGP78" s="57"/>
      <c r="VGQ78" s="57"/>
      <c r="VGR78" s="57"/>
      <c r="VGS78" s="57"/>
      <c r="VGT78" s="57"/>
      <c r="VGU78" s="57"/>
      <c r="VGV78" s="57"/>
      <c r="VGW78" s="57"/>
      <c r="VGX78" s="57"/>
      <c r="VGY78" s="57"/>
      <c r="VGZ78" s="57"/>
      <c r="VHA78" s="57"/>
      <c r="VHB78" s="57"/>
      <c r="VHC78" s="57"/>
      <c r="VHD78" s="57"/>
      <c r="VHE78" s="57"/>
      <c r="VHF78" s="57"/>
      <c r="VHG78" s="57"/>
      <c r="VHH78" s="57"/>
      <c r="VHI78" s="57"/>
      <c r="VHJ78" s="57"/>
      <c r="VHK78" s="57"/>
      <c r="VHL78" s="57"/>
      <c r="VHM78" s="57"/>
      <c r="VHN78" s="57"/>
      <c r="VHO78" s="57"/>
      <c r="VHP78" s="57"/>
      <c r="VHQ78" s="57"/>
      <c r="VHR78" s="57"/>
      <c r="VHS78" s="57"/>
      <c r="VHT78" s="57"/>
      <c r="VHU78" s="57"/>
      <c r="VHV78" s="57"/>
      <c r="VHW78" s="57"/>
      <c r="VHX78" s="57"/>
      <c r="VHY78" s="57"/>
      <c r="VHZ78" s="57"/>
      <c r="VIA78" s="57"/>
      <c r="VIB78" s="57"/>
      <c r="VIC78" s="57"/>
      <c r="VID78" s="57"/>
      <c r="VIE78" s="57"/>
      <c r="VIF78" s="57"/>
      <c r="VIG78" s="57"/>
      <c r="VIH78" s="57"/>
      <c r="VII78" s="57"/>
      <c r="VIJ78" s="57"/>
      <c r="VIK78" s="57"/>
      <c r="VIL78" s="57"/>
      <c r="VIM78" s="57"/>
      <c r="VIN78" s="57"/>
      <c r="VIO78" s="57"/>
      <c r="VIP78" s="57"/>
      <c r="VIQ78" s="57"/>
      <c r="VIR78" s="57"/>
      <c r="VIS78" s="57"/>
      <c r="VIT78" s="57"/>
      <c r="VIU78" s="57"/>
      <c r="VIV78" s="57"/>
      <c r="VIW78" s="57"/>
      <c r="VIX78" s="57"/>
      <c r="VIY78" s="57"/>
      <c r="VIZ78" s="57"/>
      <c r="VJA78" s="57"/>
      <c r="VJB78" s="57"/>
      <c r="VJC78" s="57"/>
      <c r="VJD78" s="57"/>
      <c r="VJE78" s="57"/>
      <c r="VJF78" s="57"/>
      <c r="VJG78" s="57"/>
      <c r="VJH78" s="57"/>
      <c r="VJI78" s="57"/>
      <c r="VJJ78" s="57"/>
      <c r="VJK78" s="57"/>
      <c r="VJL78" s="57"/>
      <c r="VJM78" s="57"/>
      <c r="VJN78" s="57"/>
      <c r="VJO78" s="57"/>
      <c r="VJP78" s="57"/>
      <c r="VJQ78" s="57"/>
      <c r="VJR78" s="57"/>
      <c r="VJS78" s="57"/>
      <c r="VJT78" s="57"/>
      <c r="VJU78" s="57"/>
      <c r="VJV78" s="57"/>
      <c r="VJW78" s="57"/>
      <c r="VJX78" s="57"/>
      <c r="VJY78" s="57"/>
      <c r="VJZ78" s="57"/>
      <c r="VKA78" s="57"/>
      <c r="VKB78" s="57"/>
      <c r="VKC78" s="57"/>
      <c r="VKD78" s="57"/>
      <c r="VKE78" s="57"/>
      <c r="VKF78" s="57"/>
      <c r="VKG78" s="57"/>
      <c r="VKH78" s="57"/>
      <c r="VKI78" s="57"/>
      <c r="VKJ78" s="57"/>
      <c r="VKK78" s="57"/>
      <c r="VKL78" s="57"/>
      <c r="VKM78" s="57"/>
      <c r="VKN78" s="57"/>
      <c r="VKO78" s="57"/>
      <c r="VKP78" s="57"/>
      <c r="VKQ78" s="57"/>
      <c r="VKR78" s="57"/>
      <c r="VKS78" s="57"/>
      <c r="VKT78" s="57"/>
      <c r="VKU78" s="57"/>
      <c r="VKV78" s="57"/>
      <c r="VKW78" s="57"/>
      <c r="VKX78" s="57"/>
      <c r="VKY78" s="57"/>
      <c r="VKZ78" s="57"/>
      <c r="VLA78" s="57"/>
      <c r="VLB78" s="57"/>
      <c r="VLC78" s="57"/>
      <c r="VLD78" s="57"/>
      <c r="VLE78" s="57"/>
      <c r="VLF78" s="57"/>
      <c r="VLG78" s="57"/>
      <c r="VLH78" s="57"/>
      <c r="VLI78" s="57"/>
      <c r="VLJ78" s="57"/>
      <c r="VLK78" s="57"/>
      <c r="VLL78" s="57"/>
      <c r="VLM78" s="57"/>
      <c r="VLN78" s="57"/>
      <c r="VLO78" s="57"/>
      <c r="VLP78" s="57"/>
      <c r="VLQ78" s="57"/>
      <c r="VLR78" s="57"/>
      <c r="VLS78" s="57"/>
      <c r="VLT78" s="57"/>
      <c r="VLU78" s="57"/>
      <c r="VLV78" s="57"/>
      <c r="VLW78" s="57"/>
      <c r="VLX78" s="57"/>
      <c r="VLY78" s="57"/>
      <c r="VLZ78" s="57"/>
      <c r="VMA78" s="57"/>
      <c r="VMB78" s="57"/>
      <c r="VMC78" s="57"/>
      <c r="VMD78" s="57"/>
      <c r="VME78" s="57"/>
      <c r="VMF78" s="57"/>
      <c r="VMG78" s="57"/>
      <c r="VMH78" s="57"/>
      <c r="VMI78" s="57"/>
      <c r="VMJ78" s="57"/>
      <c r="VMK78" s="57"/>
      <c r="VML78" s="57"/>
      <c r="VMM78" s="57"/>
      <c r="VMN78" s="57"/>
      <c r="VMO78" s="57"/>
      <c r="VMP78" s="57"/>
      <c r="VMQ78" s="57"/>
      <c r="VMR78" s="57"/>
      <c r="VMS78" s="57"/>
      <c r="VMT78" s="57"/>
      <c r="VMU78" s="57"/>
      <c r="VMV78" s="57"/>
      <c r="VMW78" s="57"/>
      <c r="VMX78" s="57"/>
      <c r="VMY78" s="57"/>
      <c r="VMZ78" s="57"/>
      <c r="VNA78" s="57"/>
      <c r="VNB78" s="57"/>
      <c r="VNC78" s="57"/>
      <c r="VND78" s="57"/>
      <c r="VNE78" s="57"/>
      <c r="VNF78" s="57"/>
      <c r="VNG78" s="57"/>
      <c r="VNH78" s="57"/>
      <c r="VNI78" s="57"/>
      <c r="VNJ78" s="57"/>
      <c r="VNK78" s="57"/>
      <c r="VNL78" s="57"/>
      <c r="VNM78" s="57"/>
      <c r="VNN78" s="57"/>
      <c r="VNO78" s="57"/>
      <c r="VNP78" s="57"/>
      <c r="VNQ78" s="57"/>
      <c r="VNR78" s="57"/>
      <c r="VNS78" s="57"/>
      <c r="VNT78" s="57"/>
      <c r="VNU78" s="57"/>
      <c r="VNV78" s="57"/>
      <c r="VNW78" s="57"/>
      <c r="VNX78" s="57"/>
      <c r="VNY78" s="57"/>
      <c r="VNZ78" s="57"/>
      <c r="VOA78" s="57"/>
      <c r="VOB78" s="57"/>
      <c r="VOC78" s="57"/>
      <c r="VOD78" s="57"/>
      <c r="VOE78" s="57"/>
      <c r="VOF78" s="57"/>
      <c r="VOG78" s="57"/>
      <c r="VOH78" s="57"/>
      <c r="VOI78" s="57"/>
      <c r="VOJ78" s="57"/>
      <c r="VOK78" s="57"/>
      <c r="VOL78" s="57"/>
      <c r="VOM78" s="57"/>
      <c r="VON78" s="57"/>
      <c r="VOO78" s="57"/>
      <c r="VOP78" s="57"/>
      <c r="VOQ78" s="57"/>
      <c r="VOR78" s="57"/>
      <c r="VOS78" s="57"/>
      <c r="VOT78" s="57"/>
      <c r="VOU78" s="57"/>
      <c r="VOV78" s="57"/>
      <c r="VOW78" s="57"/>
      <c r="VOX78" s="57"/>
      <c r="VOY78" s="57"/>
      <c r="VOZ78" s="57"/>
      <c r="VPA78" s="57"/>
      <c r="VPB78" s="57"/>
      <c r="VPC78" s="57"/>
      <c r="VPD78" s="57"/>
      <c r="VPE78" s="57"/>
      <c r="VPF78" s="57"/>
      <c r="VPG78" s="57"/>
      <c r="VPH78" s="57"/>
      <c r="VPI78" s="57"/>
      <c r="VPJ78" s="57"/>
      <c r="VPK78" s="57"/>
      <c r="VPL78" s="57"/>
      <c r="VPM78" s="57"/>
      <c r="VPN78" s="57"/>
      <c r="VPO78" s="57"/>
      <c r="VPP78" s="57"/>
      <c r="VPQ78" s="57"/>
      <c r="VPR78" s="57"/>
      <c r="VPS78" s="57"/>
      <c r="VPT78" s="57"/>
      <c r="VPU78" s="57"/>
      <c r="VPV78" s="57"/>
      <c r="VPW78" s="57"/>
      <c r="VPX78" s="57"/>
      <c r="VPY78" s="57"/>
      <c r="VPZ78" s="57"/>
      <c r="VQA78" s="57"/>
      <c r="VQB78" s="57"/>
      <c r="VQC78" s="57"/>
      <c r="VQD78" s="57"/>
      <c r="VQE78" s="57"/>
      <c r="VQF78" s="57"/>
      <c r="VQG78" s="57"/>
      <c r="VQH78" s="57"/>
      <c r="VQI78" s="57"/>
      <c r="VQJ78" s="57"/>
      <c r="VQK78" s="57"/>
      <c r="VQL78" s="57"/>
      <c r="VQM78" s="57"/>
      <c r="VQN78" s="57"/>
      <c r="VQO78" s="57"/>
      <c r="VQP78" s="57"/>
      <c r="VQQ78" s="57"/>
      <c r="VQR78" s="57"/>
      <c r="VQS78" s="57"/>
      <c r="VQT78" s="57"/>
      <c r="VQU78" s="57"/>
      <c r="VQV78" s="57"/>
      <c r="VQW78" s="57"/>
      <c r="VQX78" s="57"/>
      <c r="VQY78" s="57"/>
      <c r="VQZ78" s="57"/>
      <c r="VRA78" s="57"/>
      <c r="VRB78" s="57"/>
      <c r="VRC78" s="57"/>
      <c r="VRD78" s="57"/>
      <c r="VRE78" s="57"/>
      <c r="VRF78" s="57"/>
      <c r="VRG78" s="57"/>
      <c r="VRH78" s="57"/>
      <c r="VRI78" s="57"/>
      <c r="VRJ78" s="57"/>
      <c r="VRK78" s="57"/>
      <c r="VRL78" s="57"/>
      <c r="VRM78" s="57"/>
      <c r="VRN78" s="57"/>
      <c r="VRO78" s="57"/>
      <c r="VRP78" s="57"/>
      <c r="VRQ78" s="57"/>
      <c r="VRR78" s="57"/>
      <c r="VRS78" s="57"/>
      <c r="VRT78" s="57"/>
      <c r="VRU78" s="57"/>
      <c r="VRV78" s="57"/>
      <c r="VRW78" s="57"/>
      <c r="VRX78" s="57"/>
      <c r="VRY78" s="57"/>
      <c r="VRZ78" s="57"/>
      <c r="VSA78" s="57"/>
      <c r="VSB78" s="57"/>
      <c r="VSC78" s="57"/>
      <c r="VSD78" s="57"/>
      <c r="VSE78" s="57"/>
      <c r="VSF78" s="57"/>
      <c r="VSG78" s="57"/>
      <c r="VSH78" s="57"/>
      <c r="VSI78" s="57"/>
      <c r="VSJ78" s="57"/>
      <c r="VSK78" s="57"/>
      <c r="VSL78" s="57"/>
      <c r="VSM78" s="57"/>
      <c r="VSN78" s="57"/>
      <c r="VSO78" s="57"/>
      <c r="VSP78" s="57"/>
      <c r="VSQ78" s="57"/>
      <c r="VSR78" s="57"/>
      <c r="VSS78" s="57"/>
      <c r="VST78" s="57"/>
      <c r="VSU78" s="57"/>
      <c r="VSV78" s="57"/>
      <c r="VSW78" s="57"/>
      <c r="VSX78" s="57"/>
      <c r="VSY78" s="57"/>
      <c r="VSZ78" s="57"/>
      <c r="VTA78" s="57"/>
      <c r="VTB78" s="57"/>
      <c r="VTC78" s="57"/>
      <c r="VTD78" s="57"/>
      <c r="VTE78" s="57"/>
      <c r="VTF78" s="57"/>
      <c r="VTG78" s="57"/>
      <c r="VTH78" s="57"/>
      <c r="VTI78" s="57"/>
      <c r="VTJ78" s="57"/>
      <c r="VTK78" s="57"/>
      <c r="VTL78" s="57"/>
      <c r="VTM78" s="57"/>
      <c r="VTN78" s="57"/>
      <c r="VTO78" s="57"/>
      <c r="VTP78" s="57"/>
      <c r="VTQ78" s="57"/>
      <c r="VTR78" s="57"/>
      <c r="VTS78" s="57"/>
      <c r="VTT78" s="57"/>
      <c r="VTU78" s="57"/>
      <c r="VTV78" s="57"/>
      <c r="VTW78" s="57"/>
      <c r="VTX78" s="57"/>
      <c r="VTY78" s="57"/>
      <c r="VTZ78" s="57"/>
      <c r="VUA78" s="57"/>
      <c r="VUB78" s="57"/>
      <c r="VUC78" s="57"/>
      <c r="VUD78" s="57"/>
      <c r="VUE78" s="57"/>
      <c r="VUF78" s="57"/>
      <c r="VUG78" s="57"/>
      <c r="VUH78" s="57"/>
      <c r="VUI78" s="57"/>
      <c r="VUJ78" s="57"/>
      <c r="VUK78" s="57"/>
      <c r="VUL78" s="57"/>
      <c r="VUM78" s="57"/>
      <c r="VUN78" s="57"/>
      <c r="VUO78" s="57"/>
      <c r="VUP78" s="57"/>
      <c r="VUQ78" s="57"/>
      <c r="VUR78" s="57"/>
      <c r="VUS78" s="57"/>
      <c r="VUT78" s="57"/>
      <c r="VUU78" s="57"/>
      <c r="VUV78" s="57"/>
      <c r="VUW78" s="57"/>
      <c r="VUX78" s="57"/>
      <c r="VUY78" s="57"/>
      <c r="VUZ78" s="57"/>
      <c r="VVA78" s="57"/>
      <c r="VVB78" s="57"/>
      <c r="VVC78" s="57"/>
      <c r="VVD78" s="57"/>
      <c r="VVE78" s="57"/>
      <c r="VVF78" s="57"/>
      <c r="VVG78" s="57"/>
      <c r="VVH78" s="57"/>
      <c r="VVI78" s="57"/>
      <c r="VVJ78" s="57"/>
      <c r="VVK78" s="57"/>
      <c r="VVL78" s="57"/>
      <c r="VVM78" s="57"/>
      <c r="VVN78" s="57"/>
      <c r="VVO78" s="57"/>
      <c r="VVP78" s="57"/>
      <c r="VVQ78" s="57"/>
      <c r="VVR78" s="57"/>
      <c r="VVS78" s="57"/>
      <c r="VVT78" s="57"/>
      <c r="VVU78" s="57"/>
      <c r="VVV78" s="57"/>
      <c r="VVW78" s="57"/>
      <c r="VVX78" s="57"/>
      <c r="VVY78" s="57"/>
      <c r="VVZ78" s="57"/>
      <c r="VWA78" s="57"/>
      <c r="VWB78" s="57"/>
      <c r="VWC78" s="57"/>
      <c r="VWD78" s="57"/>
      <c r="VWE78" s="57"/>
      <c r="VWF78" s="57"/>
      <c r="VWG78" s="57"/>
      <c r="VWH78" s="57"/>
      <c r="VWI78" s="57"/>
      <c r="VWJ78" s="57"/>
      <c r="VWK78" s="57"/>
      <c r="VWL78" s="57"/>
      <c r="VWM78" s="57"/>
      <c r="VWN78" s="57"/>
      <c r="VWO78" s="57"/>
      <c r="VWP78" s="57"/>
      <c r="VWQ78" s="57"/>
      <c r="VWR78" s="57"/>
      <c r="VWS78" s="57"/>
      <c r="VWT78" s="57"/>
      <c r="VWU78" s="57"/>
      <c r="VWV78" s="57"/>
      <c r="VWW78" s="57"/>
      <c r="VWX78" s="57"/>
      <c r="VWY78" s="57"/>
      <c r="VWZ78" s="57"/>
      <c r="VXA78" s="57"/>
      <c r="VXB78" s="57"/>
      <c r="VXC78" s="57"/>
      <c r="VXD78" s="57"/>
      <c r="VXE78" s="57"/>
      <c r="VXF78" s="57"/>
      <c r="VXG78" s="57"/>
      <c r="VXH78" s="57"/>
      <c r="VXI78" s="57"/>
      <c r="VXJ78" s="57"/>
      <c r="VXK78" s="57"/>
      <c r="VXL78" s="57"/>
      <c r="VXM78" s="57"/>
      <c r="VXN78" s="57"/>
      <c r="VXO78" s="57"/>
      <c r="VXP78" s="57"/>
      <c r="VXQ78" s="57"/>
      <c r="VXR78" s="57"/>
      <c r="VXS78" s="57"/>
      <c r="VXT78" s="57"/>
      <c r="VXU78" s="57"/>
      <c r="VXV78" s="57"/>
      <c r="VXW78" s="57"/>
      <c r="VXX78" s="57"/>
      <c r="VXY78" s="57"/>
      <c r="VXZ78" s="57"/>
      <c r="VYA78" s="57"/>
      <c r="VYB78" s="57"/>
      <c r="VYC78" s="57"/>
      <c r="VYD78" s="57"/>
      <c r="VYE78" s="57"/>
      <c r="VYF78" s="57"/>
      <c r="VYG78" s="57"/>
      <c r="VYH78" s="57"/>
      <c r="VYI78" s="57"/>
      <c r="VYJ78" s="57"/>
      <c r="VYK78" s="57"/>
      <c r="VYL78" s="57"/>
      <c r="VYM78" s="57"/>
      <c r="VYN78" s="57"/>
      <c r="VYO78" s="57"/>
      <c r="VYP78" s="57"/>
      <c r="VYQ78" s="57"/>
      <c r="VYR78" s="57"/>
      <c r="VYS78" s="57"/>
      <c r="VYT78" s="57"/>
      <c r="VYU78" s="57"/>
      <c r="VYV78" s="57"/>
      <c r="VYW78" s="57"/>
      <c r="VYX78" s="57"/>
      <c r="VYY78" s="57"/>
      <c r="VYZ78" s="57"/>
      <c r="VZA78" s="57"/>
      <c r="VZB78" s="57"/>
      <c r="VZC78" s="57"/>
      <c r="VZD78" s="57"/>
      <c r="VZE78" s="57"/>
      <c r="VZF78" s="57"/>
      <c r="VZG78" s="57"/>
      <c r="VZH78" s="57"/>
      <c r="VZI78" s="57"/>
      <c r="VZJ78" s="57"/>
      <c r="VZK78" s="57"/>
      <c r="VZL78" s="57"/>
      <c r="VZM78" s="57"/>
      <c r="VZN78" s="57"/>
      <c r="VZO78" s="57"/>
      <c r="VZP78" s="57"/>
      <c r="VZQ78" s="57"/>
      <c r="VZR78" s="57"/>
      <c r="VZS78" s="57"/>
      <c r="VZT78" s="57"/>
      <c r="VZU78" s="57"/>
      <c r="VZV78" s="57"/>
      <c r="VZW78" s="57"/>
      <c r="VZX78" s="57"/>
      <c r="VZY78" s="57"/>
      <c r="VZZ78" s="57"/>
      <c r="WAA78" s="57"/>
      <c r="WAB78" s="57"/>
      <c r="WAC78" s="57"/>
      <c r="WAD78" s="57"/>
      <c r="WAE78" s="57"/>
      <c r="WAF78" s="57"/>
      <c r="WAG78" s="57"/>
      <c r="WAH78" s="57"/>
      <c r="WAI78" s="57"/>
      <c r="WAJ78" s="57"/>
      <c r="WAK78" s="57"/>
      <c r="WAL78" s="57"/>
      <c r="WAM78" s="57"/>
      <c r="WAN78" s="57"/>
      <c r="WAO78" s="57"/>
      <c r="WAP78" s="57"/>
      <c r="WAQ78" s="57"/>
      <c r="WAR78" s="57"/>
      <c r="WAS78" s="57"/>
      <c r="WAT78" s="57"/>
      <c r="WAU78" s="57"/>
      <c r="WAV78" s="57"/>
      <c r="WAW78" s="57"/>
      <c r="WAX78" s="57"/>
      <c r="WAY78" s="57"/>
      <c r="WAZ78" s="57"/>
      <c r="WBA78" s="57"/>
      <c r="WBB78" s="57"/>
      <c r="WBC78" s="57"/>
      <c r="WBD78" s="57"/>
      <c r="WBE78" s="57"/>
      <c r="WBF78" s="57"/>
      <c r="WBG78" s="57"/>
      <c r="WBH78" s="57"/>
      <c r="WBI78" s="57"/>
      <c r="WBJ78" s="57"/>
      <c r="WBK78" s="57"/>
      <c r="WBL78" s="57"/>
      <c r="WBM78" s="57"/>
      <c r="WBN78" s="57"/>
      <c r="WBO78" s="57"/>
      <c r="WBP78" s="57"/>
      <c r="WBQ78" s="57"/>
      <c r="WBR78" s="57"/>
      <c r="WBS78" s="57"/>
      <c r="WBT78" s="57"/>
      <c r="WBU78" s="57"/>
      <c r="WBV78" s="57"/>
      <c r="WBW78" s="57"/>
      <c r="WBX78" s="57"/>
      <c r="WBY78" s="57"/>
      <c r="WBZ78" s="57"/>
      <c r="WCA78" s="57"/>
      <c r="WCB78" s="57"/>
      <c r="WCC78" s="57"/>
      <c r="WCD78" s="57"/>
      <c r="WCE78" s="57"/>
      <c r="WCF78" s="57"/>
      <c r="WCG78" s="57"/>
      <c r="WCH78" s="57"/>
      <c r="WCI78" s="57"/>
      <c r="WCJ78" s="57"/>
      <c r="WCK78" s="57"/>
      <c r="WCL78" s="57"/>
      <c r="WCM78" s="57"/>
      <c r="WCN78" s="57"/>
      <c r="WCO78" s="57"/>
      <c r="WCP78" s="57"/>
      <c r="WCQ78" s="57"/>
      <c r="WCR78" s="57"/>
      <c r="WCS78" s="57"/>
      <c r="WCT78" s="57"/>
      <c r="WCU78" s="57"/>
      <c r="WCV78" s="57"/>
      <c r="WCW78" s="57"/>
      <c r="WCX78" s="57"/>
      <c r="WCY78" s="57"/>
      <c r="WCZ78" s="57"/>
      <c r="WDA78" s="57"/>
      <c r="WDB78" s="57"/>
      <c r="WDC78" s="57"/>
      <c r="WDD78" s="57"/>
      <c r="WDE78" s="57"/>
      <c r="WDF78" s="57"/>
      <c r="WDG78" s="57"/>
      <c r="WDH78" s="57"/>
      <c r="WDI78" s="57"/>
      <c r="WDJ78" s="57"/>
      <c r="WDK78" s="57"/>
      <c r="WDL78" s="57"/>
      <c r="WDM78" s="57"/>
      <c r="WDN78" s="57"/>
      <c r="WDO78" s="57"/>
      <c r="WDP78" s="57"/>
      <c r="WDQ78" s="57"/>
      <c r="WDR78" s="57"/>
      <c r="WDS78" s="57"/>
      <c r="WDT78" s="57"/>
      <c r="WDU78" s="57"/>
      <c r="WDV78" s="57"/>
      <c r="WDW78" s="57"/>
      <c r="WDX78" s="57"/>
      <c r="WDY78" s="57"/>
      <c r="WDZ78" s="57"/>
      <c r="WEA78" s="57"/>
      <c r="WEB78" s="57"/>
      <c r="WEC78" s="57"/>
      <c r="WED78" s="57"/>
      <c r="WEE78" s="57"/>
      <c r="WEF78" s="57"/>
      <c r="WEG78" s="57"/>
      <c r="WEH78" s="57"/>
      <c r="WEI78" s="57"/>
      <c r="WEJ78" s="57"/>
      <c r="WEK78" s="57"/>
      <c r="WEL78" s="57"/>
      <c r="WEM78" s="57"/>
      <c r="WEN78" s="57"/>
      <c r="WEO78" s="57"/>
      <c r="WEP78" s="57"/>
      <c r="WEQ78" s="57"/>
      <c r="WER78" s="57"/>
      <c r="WES78" s="57"/>
      <c r="WET78" s="57"/>
      <c r="WEU78" s="57"/>
      <c r="WEV78" s="57"/>
      <c r="WEW78" s="57"/>
      <c r="WEX78" s="57"/>
      <c r="WEY78" s="57"/>
      <c r="WEZ78" s="57"/>
      <c r="WFA78" s="57"/>
      <c r="WFB78" s="57"/>
      <c r="WFC78" s="57"/>
      <c r="WFD78" s="57"/>
      <c r="WFE78" s="57"/>
      <c r="WFF78" s="57"/>
      <c r="WFG78" s="57"/>
      <c r="WFH78" s="57"/>
      <c r="WFI78" s="57"/>
      <c r="WFJ78" s="57"/>
      <c r="WFK78" s="57"/>
      <c r="WFL78" s="57"/>
      <c r="WFM78" s="57"/>
      <c r="WFN78" s="57"/>
      <c r="WFO78" s="57"/>
      <c r="WFP78" s="57"/>
      <c r="WFQ78" s="57"/>
      <c r="WFR78" s="57"/>
      <c r="WFS78" s="57"/>
      <c r="WFT78" s="57"/>
      <c r="WFU78" s="57"/>
      <c r="WFV78" s="57"/>
      <c r="WFW78" s="57"/>
      <c r="WFX78" s="57"/>
      <c r="WFY78" s="57"/>
      <c r="WFZ78" s="57"/>
      <c r="WGA78" s="57"/>
      <c r="WGB78" s="57"/>
      <c r="WGC78" s="57"/>
      <c r="WGD78" s="57"/>
      <c r="WGE78" s="57"/>
      <c r="WGF78" s="57"/>
      <c r="WGG78" s="57"/>
      <c r="WGH78" s="57"/>
      <c r="WGI78" s="57"/>
      <c r="WGJ78" s="57"/>
      <c r="WGK78" s="57"/>
      <c r="WGL78" s="57"/>
      <c r="WGM78" s="57"/>
      <c r="WGN78" s="57"/>
      <c r="WGO78" s="57"/>
      <c r="WGP78" s="57"/>
      <c r="WGQ78" s="57"/>
      <c r="WGR78" s="57"/>
      <c r="WGS78" s="57"/>
      <c r="WGT78" s="57"/>
      <c r="WGU78" s="57"/>
      <c r="WGV78" s="57"/>
      <c r="WGW78" s="57"/>
      <c r="WGX78" s="57"/>
      <c r="WGY78" s="57"/>
      <c r="WGZ78" s="57"/>
      <c r="WHA78" s="57"/>
      <c r="WHB78" s="57"/>
      <c r="WHC78" s="57"/>
      <c r="WHD78" s="57"/>
      <c r="WHE78" s="57"/>
      <c r="WHF78" s="57"/>
      <c r="WHG78" s="57"/>
      <c r="WHH78" s="57"/>
      <c r="WHI78" s="57"/>
      <c r="WHJ78" s="57"/>
      <c r="WHK78" s="57"/>
      <c r="WHL78" s="57"/>
      <c r="WHM78" s="57"/>
      <c r="WHN78" s="57"/>
      <c r="WHO78" s="57"/>
      <c r="WHP78" s="57"/>
      <c r="WHQ78" s="57"/>
      <c r="WHR78" s="57"/>
      <c r="WHS78" s="57"/>
      <c r="WHT78" s="57"/>
      <c r="WHU78" s="57"/>
      <c r="WHV78" s="57"/>
      <c r="WHW78" s="57"/>
      <c r="WHX78" s="57"/>
      <c r="WHY78" s="57"/>
      <c r="WHZ78" s="57"/>
      <c r="WIA78" s="57"/>
      <c r="WIB78" s="57"/>
      <c r="WIC78" s="57"/>
      <c r="WID78" s="57"/>
      <c r="WIE78" s="57"/>
      <c r="WIF78" s="57"/>
      <c r="WIG78" s="57"/>
      <c r="WIH78" s="57"/>
      <c r="WII78" s="57"/>
      <c r="WIJ78" s="57"/>
      <c r="WIK78" s="57"/>
      <c r="WIL78" s="57"/>
      <c r="WIM78" s="57"/>
      <c r="WIN78" s="57"/>
      <c r="WIO78" s="57"/>
      <c r="WIP78" s="57"/>
      <c r="WIQ78" s="57"/>
      <c r="WIR78" s="57"/>
      <c r="WIS78" s="57"/>
      <c r="WIT78" s="57"/>
      <c r="WIU78" s="57"/>
      <c r="WIV78" s="57"/>
      <c r="WIW78" s="57"/>
      <c r="WIX78" s="57"/>
      <c r="WIY78" s="57"/>
      <c r="WIZ78" s="57"/>
      <c r="WJA78" s="57"/>
      <c r="WJB78" s="57"/>
      <c r="WJC78" s="57"/>
      <c r="WJD78" s="57"/>
      <c r="WJE78" s="57"/>
      <c r="WJF78" s="57"/>
      <c r="WJG78" s="57"/>
      <c r="WJH78" s="57"/>
      <c r="WJI78" s="57"/>
      <c r="WJJ78" s="57"/>
      <c r="WJK78" s="57"/>
      <c r="WJL78" s="57"/>
      <c r="WJM78" s="57"/>
      <c r="WJN78" s="57"/>
      <c r="WJO78" s="57"/>
      <c r="WJP78" s="57"/>
      <c r="WJQ78" s="57"/>
      <c r="WJR78" s="57"/>
      <c r="WJS78" s="57"/>
      <c r="WJT78" s="57"/>
      <c r="WJU78" s="57"/>
      <c r="WJV78" s="57"/>
      <c r="WJW78" s="57"/>
      <c r="WJX78" s="57"/>
      <c r="WJY78" s="57"/>
      <c r="WJZ78" s="57"/>
      <c r="WKA78" s="57"/>
      <c r="WKB78" s="57"/>
      <c r="WKC78" s="57"/>
      <c r="WKD78" s="57"/>
      <c r="WKE78" s="57"/>
      <c r="WKF78" s="57"/>
      <c r="WKG78" s="57"/>
      <c r="WKH78" s="57"/>
      <c r="WKI78" s="57"/>
      <c r="WKJ78" s="57"/>
      <c r="WKK78" s="57"/>
      <c r="WKL78" s="57"/>
      <c r="WKM78" s="57"/>
      <c r="WKN78" s="57"/>
      <c r="WKO78" s="57"/>
      <c r="WKP78" s="57"/>
      <c r="WKQ78" s="57"/>
      <c r="WKR78" s="57"/>
      <c r="WKS78" s="57"/>
      <c r="WKT78" s="57"/>
      <c r="WKU78" s="57"/>
      <c r="WKV78" s="57"/>
      <c r="WKW78" s="57"/>
      <c r="WKX78" s="57"/>
      <c r="WKY78" s="57"/>
      <c r="WKZ78" s="57"/>
      <c r="WLA78" s="57"/>
      <c r="WLB78" s="57"/>
      <c r="WLC78" s="57"/>
      <c r="WLD78" s="57"/>
      <c r="WLE78" s="57"/>
      <c r="WLF78" s="57"/>
      <c r="WLG78" s="57"/>
      <c r="WLH78" s="57"/>
      <c r="WLI78" s="57"/>
      <c r="WLJ78" s="57"/>
      <c r="WLK78" s="57"/>
      <c r="WLL78" s="57"/>
      <c r="WLM78" s="57"/>
      <c r="WLN78" s="57"/>
      <c r="WLO78" s="57"/>
      <c r="WLP78" s="57"/>
      <c r="WLQ78" s="57"/>
      <c r="WLR78" s="57"/>
      <c r="WLS78" s="57"/>
      <c r="WLT78" s="57"/>
      <c r="WLU78" s="57"/>
      <c r="WLV78" s="57"/>
      <c r="WLW78" s="57"/>
      <c r="WLX78" s="57"/>
      <c r="WLY78" s="57"/>
      <c r="WLZ78" s="57"/>
      <c r="WMA78" s="57"/>
      <c r="WMB78" s="57"/>
      <c r="WMC78" s="57"/>
      <c r="WMD78" s="57"/>
      <c r="WME78" s="57"/>
      <c r="WMF78" s="57"/>
      <c r="WMG78" s="57"/>
      <c r="WMH78" s="57"/>
      <c r="WMI78" s="57"/>
      <c r="WMJ78" s="57"/>
      <c r="WMK78" s="57"/>
      <c r="WML78" s="57"/>
      <c r="WMM78" s="57"/>
      <c r="WMN78" s="57"/>
      <c r="WMO78" s="57"/>
      <c r="WMP78" s="57"/>
      <c r="WMQ78" s="57"/>
      <c r="WMR78" s="57"/>
      <c r="WMS78" s="57"/>
      <c r="WMT78" s="57"/>
      <c r="WMU78" s="57"/>
      <c r="WMV78" s="57"/>
      <c r="WMW78" s="57"/>
      <c r="WMX78" s="57"/>
      <c r="WMY78" s="57"/>
      <c r="WMZ78" s="57"/>
      <c r="WNA78" s="57"/>
      <c r="WNB78" s="57"/>
      <c r="WNC78" s="57"/>
      <c r="WND78" s="57"/>
      <c r="WNE78" s="57"/>
      <c r="WNF78" s="57"/>
      <c r="WNG78" s="57"/>
      <c r="WNH78" s="57"/>
      <c r="WNI78" s="57"/>
      <c r="WNJ78" s="57"/>
      <c r="WNK78" s="57"/>
      <c r="WNL78" s="57"/>
      <c r="WNM78" s="57"/>
      <c r="WNN78" s="57"/>
      <c r="WNO78" s="57"/>
      <c r="WNP78" s="57"/>
      <c r="WNQ78" s="57"/>
      <c r="WNR78" s="57"/>
      <c r="WNS78" s="57"/>
      <c r="WNT78" s="57"/>
      <c r="WNU78" s="57"/>
      <c r="WNV78" s="57"/>
      <c r="WNW78" s="57"/>
      <c r="WNX78" s="57"/>
      <c r="WNY78" s="57"/>
      <c r="WNZ78" s="57"/>
      <c r="WOA78" s="57"/>
      <c r="WOB78" s="57"/>
      <c r="WOC78" s="57"/>
      <c r="WOD78" s="57"/>
      <c r="WOE78" s="57"/>
      <c r="WOF78" s="57"/>
      <c r="WOG78" s="57"/>
      <c r="WOH78" s="57"/>
      <c r="WOI78" s="57"/>
      <c r="WOJ78" s="57"/>
      <c r="WOK78" s="57"/>
      <c r="WOL78" s="57"/>
      <c r="WOM78" s="57"/>
      <c r="WON78" s="57"/>
      <c r="WOO78" s="57"/>
      <c r="WOP78" s="57"/>
      <c r="WOQ78" s="57"/>
      <c r="WOR78" s="57"/>
      <c r="WOS78" s="57"/>
      <c r="WOT78" s="57"/>
      <c r="WOU78" s="57"/>
      <c r="WOV78" s="57"/>
      <c r="WOW78" s="57"/>
      <c r="WOX78" s="57"/>
      <c r="WOY78" s="57"/>
      <c r="WOZ78" s="57"/>
      <c r="WPA78" s="57"/>
      <c r="WPB78" s="57"/>
      <c r="WPC78" s="57"/>
      <c r="WPD78" s="57"/>
      <c r="WPE78" s="57"/>
      <c r="WPF78" s="57"/>
      <c r="WPG78" s="57"/>
      <c r="WPH78" s="57"/>
      <c r="WPI78" s="57"/>
      <c r="WPJ78" s="57"/>
      <c r="WPK78" s="57"/>
      <c r="WPL78" s="57"/>
      <c r="WPM78" s="57"/>
      <c r="WPN78" s="57"/>
      <c r="WPO78" s="57"/>
      <c r="WPP78" s="57"/>
      <c r="WPQ78" s="57"/>
      <c r="WPR78" s="57"/>
      <c r="WPS78" s="57"/>
      <c r="WPT78" s="57"/>
      <c r="WPU78" s="57"/>
      <c r="WPV78" s="57"/>
      <c r="WPW78" s="57"/>
      <c r="WPX78" s="57"/>
      <c r="WPY78" s="57"/>
      <c r="WPZ78" s="57"/>
      <c r="WQA78" s="57"/>
      <c r="WQB78" s="57"/>
      <c r="WQC78" s="57"/>
      <c r="WQD78" s="57"/>
      <c r="WQE78" s="57"/>
      <c r="WQF78" s="57"/>
      <c r="WQG78" s="57"/>
      <c r="WQH78" s="57"/>
      <c r="WQI78" s="57"/>
      <c r="WQJ78" s="57"/>
      <c r="WQK78" s="57"/>
      <c r="WQL78" s="57"/>
      <c r="WQM78" s="57"/>
      <c r="WQN78" s="57"/>
      <c r="WQO78" s="57"/>
      <c r="WQP78" s="57"/>
      <c r="WQQ78" s="57"/>
      <c r="WQR78" s="57"/>
      <c r="WQS78" s="57"/>
      <c r="WQT78" s="57"/>
      <c r="WQU78" s="57"/>
      <c r="WQV78" s="57"/>
      <c r="WQW78" s="57"/>
      <c r="WQX78" s="57"/>
      <c r="WQY78" s="57"/>
      <c r="WQZ78" s="57"/>
      <c r="WRA78" s="57"/>
      <c r="WRB78" s="57"/>
      <c r="WRC78" s="57"/>
      <c r="WRD78" s="57"/>
      <c r="WRE78" s="57"/>
      <c r="WRF78" s="57"/>
      <c r="WRG78" s="57"/>
      <c r="WRH78" s="57"/>
      <c r="WRI78" s="57"/>
      <c r="WRJ78" s="57"/>
      <c r="WRK78" s="57"/>
      <c r="WRL78" s="57"/>
      <c r="WRM78" s="57"/>
      <c r="WRN78" s="57"/>
      <c r="WRO78" s="57"/>
      <c r="WRP78" s="57"/>
      <c r="WRQ78" s="57"/>
      <c r="WRR78" s="57"/>
      <c r="WRS78" s="57"/>
      <c r="WRT78" s="57"/>
      <c r="WRU78" s="57"/>
      <c r="WRV78" s="57"/>
      <c r="WRW78" s="57"/>
      <c r="WRX78" s="57"/>
      <c r="WRY78" s="57"/>
      <c r="WRZ78" s="57"/>
      <c r="WSA78" s="57"/>
      <c r="WSB78" s="57"/>
      <c r="WSC78" s="57"/>
      <c r="WSD78" s="57"/>
      <c r="WSE78" s="57"/>
      <c r="WSF78" s="57"/>
      <c r="WSG78" s="57"/>
      <c r="WSH78" s="57"/>
      <c r="WSI78" s="57"/>
      <c r="WSJ78" s="57"/>
      <c r="WSK78" s="57"/>
      <c r="WSL78" s="57"/>
      <c r="WSM78" s="57"/>
      <c r="WSN78" s="57"/>
      <c r="WSO78" s="57"/>
      <c r="WSP78" s="57"/>
      <c r="WSQ78" s="57"/>
      <c r="WSR78" s="57"/>
      <c r="WSS78" s="57"/>
      <c r="WST78" s="57"/>
      <c r="WSU78" s="57"/>
      <c r="WSV78" s="57"/>
      <c r="WSW78" s="57"/>
      <c r="WSX78" s="57"/>
      <c r="WSY78" s="57"/>
      <c r="WSZ78" s="57"/>
      <c r="WTA78" s="57"/>
      <c r="WTB78" s="57"/>
      <c r="WTC78" s="57"/>
      <c r="WTD78" s="57"/>
      <c r="WTE78" s="57"/>
      <c r="WTF78" s="57"/>
      <c r="WTG78" s="57"/>
      <c r="WTH78" s="57"/>
      <c r="WTI78" s="57"/>
      <c r="WTJ78" s="57"/>
      <c r="WTK78" s="57"/>
      <c r="WTL78" s="57"/>
      <c r="WTM78" s="57"/>
      <c r="WTN78" s="57"/>
      <c r="WTO78" s="57"/>
      <c r="WTP78" s="57"/>
      <c r="WTQ78" s="57"/>
      <c r="WTR78" s="57"/>
      <c r="WTS78" s="57"/>
      <c r="WTT78" s="57"/>
      <c r="WTU78" s="57"/>
      <c r="WTV78" s="57"/>
      <c r="WTW78" s="57"/>
      <c r="WTX78" s="57"/>
      <c r="WTY78" s="57"/>
      <c r="WTZ78" s="57"/>
      <c r="WUA78" s="57"/>
      <c r="WUB78" s="57"/>
      <c r="WUC78" s="57"/>
      <c r="WUD78" s="57"/>
      <c r="WUE78" s="57"/>
      <c r="WUF78" s="57"/>
      <c r="WUG78" s="57"/>
      <c r="WUH78" s="57"/>
      <c r="WUI78" s="57"/>
      <c r="WUJ78" s="57"/>
      <c r="WUK78" s="57"/>
      <c r="WUL78" s="57"/>
      <c r="WUM78" s="57"/>
      <c r="WUN78" s="57"/>
      <c r="WUO78" s="57"/>
      <c r="WUP78" s="57"/>
      <c r="WUQ78" s="57"/>
      <c r="WUR78" s="57"/>
      <c r="WUS78" s="57"/>
      <c r="WUT78" s="57"/>
      <c r="WUU78" s="57"/>
      <c r="WUV78" s="57"/>
      <c r="WUW78" s="57"/>
      <c r="WUX78" s="57"/>
      <c r="WUY78" s="57"/>
      <c r="WUZ78" s="57"/>
      <c r="WVA78" s="57"/>
      <c r="WVB78" s="57"/>
      <c r="WVC78" s="57"/>
      <c r="WVD78" s="57"/>
      <c r="WVE78" s="57"/>
      <c r="WVF78" s="57"/>
      <c r="WVG78" s="57"/>
      <c r="WVH78" s="57"/>
      <c r="WVI78" s="57"/>
      <c r="WVJ78" s="57"/>
      <c r="WVK78" s="57"/>
      <c r="WVL78" s="57"/>
      <c r="WVM78" s="57"/>
      <c r="WVN78" s="57"/>
      <c r="WVO78" s="57"/>
    </row>
    <row r="79" spans="1:16135" s="84" customFormat="1">
      <c r="C79" s="86"/>
    </row>
    <row r="80" spans="1:16135" s="84" customFormat="1">
      <c r="C80" s="86"/>
    </row>
    <row r="81" spans="3:3" s="84" customFormat="1">
      <c r="C81" s="86"/>
    </row>
    <row r="82" spans="3:3" s="84" customFormat="1">
      <c r="C82" s="86"/>
    </row>
  </sheetData>
  <sheetProtection password="DF0E" sheet="1" insertHyperlinks="0"/>
  <mergeCells count="20">
    <mergeCell ref="B10:O10"/>
    <mergeCell ref="B43:O43"/>
    <mergeCell ref="A1:P1"/>
    <mergeCell ref="A7:A9"/>
    <mergeCell ref="B7:B9"/>
    <mergeCell ref="C7:C9"/>
    <mergeCell ref="E7:I7"/>
    <mergeCell ref="J7:J9"/>
    <mergeCell ref="L7:P7"/>
    <mergeCell ref="A2:P2"/>
    <mergeCell ref="A3:P3"/>
    <mergeCell ref="D7:D8"/>
    <mergeCell ref="E8:F8"/>
    <mergeCell ref="I8:I9"/>
    <mergeCell ref="L8:M8"/>
    <mergeCell ref="N8:O8"/>
    <mergeCell ref="P8:P9"/>
    <mergeCell ref="G8:H8"/>
    <mergeCell ref="K7:K9"/>
    <mergeCell ref="A5:P5"/>
  </mergeCells>
  <pageMargins left="0" right="0" top="0" bottom="0" header="0.31496062992125984" footer="0.31496062992125984"/>
  <pageSetup paperSize="9" scale="10" fitToHeight="2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HJ20"/>
  <sheetViews>
    <sheetView zoomScale="80" zoomScaleNormal="80" zoomScaleSheetLayoutView="80" workbookViewId="0">
      <selection activeCell="A2" sqref="A2:C2"/>
    </sheetView>
  </sheetViews>
  <sheetFormatPr defaultColWidth="9" defaultRowHeight="15.75"/>
  <cols>
    <col min="1" max="1" width="11.375" style="25" customWidth="1"/>
    <col min="2" max="2" width="52" style="19" customWidth="1"/>
    <col min="3" max="3" width="37.125" style="19" customWidth="1"/>
    <col min="4" max="4" width="25.5" style="19" customWidth="1"/>
    <col min="5" max="5" width="24.875" style="19" hidden="1" customWidth="1"/>
    <col min="6" max="6" width="20.625" style="19" hidden="1" customWidth="1"/>
    <col min="7" max="54" width="9" style="19" customWidth="1"/>
    <col min="55" max="16384" width="9" style="19"/>
  </cols>
  <sheetData>
    <row r="1" spans="1:218" s="94" customFormat="1" ht="54.75" customHeight="1">
      <c r="A1" s="445" t="s">
        <v>976</v>
      </c>
      <c r="B1" s="445"/>
      <c r="C1" s="445"/>
      <c r="D1" s="129"/>
      <c r="E1" s="129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</row>
    <row r="2" spans="1:218" s="94" customFormat="1" ht="24.75" customHeight="1">
      <c r="A2" s="446" t="str">
        <f>Титульный!C19</f>
        <v>горячее водоснабжение в закрытой системе</v>
      </c>
      <c r="B2" s="446"/>
      <c r="C2" s="446"/>
      <c r="D2" s="240"/>
      <c r="E2" s="240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</row>
    <row r="3" spans="1:218" s="94" customFormat="1" ht="43.5" customHeight="1">
      <c r="A3" s="447">
        <f>Титульный!C21</f>
        <v>0</v>
      </c>
      <c r="B3" s="447"/>
      <c r="C3" s="447"/>
      <c r="D3" s="241"/>
      <c r="E3" s="241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</row>
    <row r="4" spans="1:218" s="94" customFormat="1" ht="27.75" customHeight="1">
      <c r="A4" s="186" t="s">
        <v>302</v>
      </c>
      <c r="B4" s="187">
        <f>Титульный!C6</f>
        <v>0</v>
      </c>
      <c r="E4" s="188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</row>
    <row r="5" spans="1:218" s="94" customFormat="1" ht="15.75" customHeight="1">
      <c r="A5" s="186"/>
      <c r="B5" s="187"/>
      <c r="E5" s="188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</row>
    <row r="6" spans="1:218" s="94" customFormat="1" ht="27.75" customHeight="1">
      <c r="A6" s="186" t="s">
        <v>275</v>
      </c>
      <c r="B6" s="186">
        <f>Титульный!C7</f>
        <v>0</v>
      </c>
      <c r="C6" s="186"/>
      <c r="D6" s="186"/>
      <c r="E6" s="188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</row>
    <row r="7" spans="1:218" s="94" customFormat="1" ht="27.75" customHeight="1">
      <c r="A7" s="186"/>
      <c r="B7" s="187"/>
      <c r="C7" s="186"/>
      <c r="D7" s="186"/>
      <c r="E7" s="188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</row>
    <row r="8" spans="1:218" s="225" customFormat="1" ht="39" customHeight="1">
      <c r="A8" s="450" t="s">
        <v>0</v>
      </c>
      <c r="B8" s="450" t="s">
        <v>304</v>
      </c>
      <c r="C8" s="146" t="s">
        <v>260</v>
      </c>
      <c r="D8" s="18"/>
      <c r="E8" s="450" t="s">
        <v>956</v>
      </c>
      <c r="F8" s="450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</row>
    <row r="9" spans="1:218" s="225" customFormat="1" ht="17.25" customHeight="1">
      <c r="A9" s="450"/>
      <c r="B9" s="450"/>
      <c r="C9" s="448" t="s">
        <v>22</v>
      </c>
      <c r="D9" s="18"/>
      <c r="E9" s="448" t="s">
        <v>957</v>
      </c>
      <c r="F9" s="448" t="s">
        <v>958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</row>
    <row r="10" spans="1:218" s="225" customFormat="1" ht="64.5" customHeight="1">
      <c r="A10" s="450"/>
      <c r="B10" s="450"/>
      <c r="C10" s="449"/>
      <c r="D10" s="18"/>
      <c r="E10" s="449"/>
      <c r="F10" s="449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</row>
    <row r="11" spans="1:218" s="16" customFormat="1" ht="20.25">
      <c r="A11" s="226" t="s">
        <v>1</v>
      </c>
      <c r="B11" s="227" t="s">
        <v>953</v>
      </c>
      <c r="C11" s="228"/>
      <c r="D11" s="19"/>
      <c r="E11" s="242">
        <f>('отчет по реализации'!E42+'отчет по реализации'!F42+SUM('полезный отпуск'!C14:C19))*('отчет по реализации'!J12-'отчет по реализации'!K12)+('отчет по реализации'!E75+'отчет по реализации'!F75+SUM('полезный отпуск'!C20:C25))*('отчет по реализации'!J45-'отчет по реализации'!K45)</f>
        <v>0</v>
      </c>
      <c r="F11" s="24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</row>
    <row r="12" spans="1:218" s="16" customFormat="1" ht="20.25">
      <c r="A12" s="229" t="s">
        <v>2</v>
      </c>
      <c r="B12" s="230" t="s">
        <v>954</v>
      </c>
      <c r="C12" s="228"/>
      <c r="D12" s="19"/>
      <c r="E12" s="242">
        <f>('отчет по реализации'!I42+SUM('полезный отпуск'!C14:C19))*'отчет по реализации'!K12+('отчет по реализации'!I75+SUM('полезный отпуск'!C20:C25))*'отчет по реализации'!K45</f>
        <v>0</v>
      </c>
      <c r="F12" s="242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</row>
    <row r="13" spans="1:218" s="16" customFormat="1" ht="20.25">
      <c r="A13" s="229" t="s">
        <v>4</v>
      </c>
      <c r="B13" s="230" t="s">
        <v>955</v>
      </c>
      <c r="C13" s="228"/>
      <c r="D13" s="19"/>
      <c r="E13" s="242"/>
      <c r="F13" s="242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</row>
    <row r="14" spans="1:218" s="16" customFormat="1" ht="35.25" customHeight="1">
      <c r="A14" s="145" t="s">
        <v>188</v>
      </c>
      <c r="B14" s="231" t="s">
        <v>174</v>
      </c>
      <c r="C14" s="232">
        <f>C11+C12</f>
        <v>0</v>
      </c>
      <c r="D14" s="19"/>
      <c r="E14" s="232">
        <f>E11+E12</f>
        <v>0</v>
      </c>
      <c r="F14" s="232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</row>
    <row r="15" spans="1:218" s="16" customFormat="1">
      <c r="A15" s="233" t="s">
        <v>9</v>
      </c>
      <c r="B15" s="234" t="s">
        <v>187</v>
      </c>
      <c r="C15" s="235"/>
      <c r="D15" s="19"/>
      <c r="E15" s="243">
        <f>'отчет по реализации'!P77</f>
        <v>0</v>
      </c>
      <c r="F15" s="243">
        <f>'форма №2'!C11</f>
        <v>0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</row>
    <row r="16" spans="1:218" s="16" customFormat="1">
      <c r="A16" s="233" t="s">
        <v>10</v>
      </c>
      <c r="B16" s="234" t="s">
        <v>189</v>
      </c>
      <c r="C16" s="235"/>
      <c r="D16" s="19"/>
      <c r="E16" s="243">
        <f>E14-E15</f>
        <v>0</v>
      </c>
      <c r="F16" s="243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</row>
    <row r="17" spans="1:47" s="16" customFormat="1">
      <c r="A17" s="236" t="s">
        <v>190</v>
      </c>
      <c r="B17" s="227" t="s">
        <v>14</v>
      </c>
      <c r="C17" s="237">
        <f>'полезный отпуск'!B26</f>
        <v>0</v>
      </c>
      <c r="D17" s="19"/>
      <c r="E17" s="237">
        <f>C17</f>
        <v>0</v>
      </c>
      <c r="F17" s="237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</row>
    <row r="18" spans="1:47" s="16" customFormat="1">
      <c r="A18" s="236" t="s">
        <v>191</v>
      </c>
      <c r="B18" s="227" t="s">
        <v>7</v>
      </c>
      <c r="C18" s="237">
        <f>'полезный отпуск'!C26</f>
        <v>0</v>
      </c>
      <c r="D18" s="19"/>
      <c r="E18" s="237">
        <f>C18</f>
        <v>0</v>
      </c>
      <c r="F18" s="237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</row>
    <row r="19" spans="1:47" s="16" customFormat="1">
      <c r="A19" s="236" t="s">
        <v>192</v>
      </c>
      <c r="B19" s="227" t="s">
        <v>8</v>
      </c>
      <c r="C19" s="237">
        <f>'полезный отпуск'!D26</f>
        <v>0</v>
      </c>
      <c r="D19" s="19"/>
      <c r="E19" s="237">
        <f>C19</f>
        <v>0</v>
      </c>
      <c r="F19" s="237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</row>
    <row r="20" spans="1:47" s="16" customFormat="1" ht="34.5" customHeight="1">
      <c r="A20" s="238" t="s">
        <v>193</v>
      </c>
      <c r="B20" s="239" t="s">
        <v>975</v>
      </c>
      <c r="C20" s="232">
        <f>IF(C17=0,0,C14/C17)</f>
        <v>0</v>
      </c>
      <c r="D20" s="19"/>
      <c r="E20" s="232">
        <f>IF(E17=0,0,E14/E17)</f>
        <v>0</v>
      </c>
      <c r="F20" s="232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</row>
  </sheetData>
  <sheetProtection formatCells="0" formatRows="0"/>
  <customSheetViews>
    <customSheetView guid="{9C5701DE-8813-4DBD-A71D-128E7F877F6E}" scale="55" fitToPage="1" hiddenRows="1" topLeftCell="A4">
      <pane xSplit="2" ySplit="6" topLeftCell="L10" activePane="bottomRight" state="frozen"/>
      <selection pane="bottomRight" activeCell="Q4" sqref="Q1:W1048576"/>
      <pageMargins left="0.70866141732283472" right="0.70866141732283472" top="0.74803149606299213" bottom="0.74803149606299213" header="0.31496062992125984" footer="0.31496062992125984"/>
      <pageSetup paperSize="9" scale="42" fitToHeight="2" orientation="portrait" r:id="rId1"/>
    </customSheetView>
  </customSheetViews>
  <mergeCells count="9">
    <mergeCell ref="A1:C1"/>
    <mergeCell ref="A2:C2"/>
    <mergeCell ref="A3:C3"/>
    <mergeCell ref="E9:E10"/>
    <mergeCell ref="E8:F8"/>
    <mergeCell ref="F9:F10"/>
    <mergeCell ref="A8:A10"/>
    <mergeCell ref="B8:B10"/>
    <mergeCell ref="C9:C10"/>
  </mergeCells>
  <pageMargins left="0.70866141732283472" right="0.70866141732283472" top="0.74803149606299213" bottom="0.74803149606299213" header="0.31496062992125984" footer="0.31496062992125984"/>
  <pageSetup paperSize="9" scale="10" fitToHeight="2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F176"/>
  <sheetViews>
    <sheetView topLeftCell="A100" workbookViewId="0">
      <selection activeCell="I119" sqref="I119"/>
    </sheetView>
  </sheetViews>
  <sheetFormatPr defaultRowHeight="15.75" outlineLevelCol="1"/>
  <cols>
    <col min="1" max="1" width="9" style="95"/>
    <col min="2" max="2" width="70.25" style="95" customWidth="1"/>
    <col min="3" max="3" width="27.25" style="184" customWidth="1"/>
    <col min="4" max="4" width="20" style="14" hidden="1" customWidth="1" outlineLevel="1"/>
    <col min="5" max="5" width="22.625" style="14" hidden="1" customWidth="1" outlineLevel="1"/>
    <col min="6" max="6" width="9" style="14" collapsed="1"/>
    <col min="7" max="16384" width="9" style="14"/>
  </cols>
  <sheetData>
    <row r="1" spans="1:5" ht="49.5" customHeight="1">
      <c r="A1" s="452" t="s">
        <v>1241</v>
      </c>
      <c r="B1" s="452"/>
      <c r="C1" s="452"/>
    </row>
    <row r="2" spans="1:5" ht="20.25">
      <c r="A2" s="453" t="str">
        <f>Титульный!C10</f>
        <v xml:space="preserve"> </v>
      </c>
      <c r="B2" s="454"/>
      <c r="C2" s="454"/>
    </row>
    <row r="3" spans="1:5">
      <c r="A3" s="194"/>
      <c r="B3" s="194"/>
      <c r="C3" s="195"/>
    </row>
    <row r="4" spans="1:5">
      <c r="A4" s="455" t="s">
        <v>0</v>
      </c>
      <c r="B4" s="451" t="s">
        <v>175</v>
      </c>
      <c r="C4" s="451" t="s">
        <v>426</v>
      </c>
      <c r="D4" s="451" t="s">
        <v>1180</v>
      </c>
      <c r="E4" s="451" t="s">
        <v>1181</v>
      </c>
    </row>
    <row r="5" spans="1:5">
      <c r="A5" s="455"/>
      <c r="B5" s="451"/>
      <c r="C5" s="451"/>
      <c r="D5" s="451"/>
      <c r="E5" s="451"/>
    </row>
    <row r="6" spans="1:5">
      <c r="A6" s="26" t="s">
        <v>170</v>
      </c>
      <c r="B6" s="122" t="s">
        <v>305</v>
      </c>
      <c r="C6" s="185"/>
      <c r="D6" s="185"/>
      <c r="E6" s="185"/>
    </row>
    <row r="7" spans="1:5" ht="47.25">
      <c r="A7" s="26" t="s">
        <v>19</v>
      </c>
      <c r="B7" s="123" t="s">
        <v>306</v>
      </c>
      <c r="C7" s="93">
        <f>SUM(C8:C22)</f>
        <v>0</v>
      </c>
      <c r="D7" s="93">
        <f>SUM(D8:D22)</f>
        <v>0</v>
      </c>
      <c r="E7" s="93"/>
    </row>
    <row r="8" spans="1:5">
      <c r="A8" s="27" t="s">
        <v>157</v>
      </c>
      <c r="B8" s="189" t="s">
        <v>852</v>
      </c>
      <c r="C8" s="190"/>
      <c r="D8" s="335"/>
      <c r="E8" s="335"/>
    </row>
    <row r="9" spans="1:5">
      <c r="A9" s="27" t="s">
        <v>158</v>
      </c>
      <c r="B9" s="189" t="s">
        <v>853</v>
      </c>
      <c r="C9" s="190"/>
      <c r="D9" s="335"/>
      <c r="E9" s="335"/>
    </row>
    <row r="10" spans="1:5">
      <c r="A10" s="27" t="s">
        <v>159</v>
      </c>
      <c r="B10" s="189" t="s">
        <v>947</v>
      </c>
      <c r="C10" s="190"/>
      <c r="D10" s="335"/>
      <c r="E10" s="335"/>
    </row>
    <row r="11" spans="1:5">
      <c r="A11" s="27" t="s">
        <v>203</v>
      </c>
      <c r="B11" s="124" t="str">
        <f>Титульный!C19</f>
        <v>горячее водоснабжение в закрытой системе</v>
      </c>
      <c r="C11" s="190"/>
      <c r="D11" s="196"/>
      <c r="E11" s="196"/>
    </row>
    <row r="12" spans="1:5">
      <c r="A12" s="27" t="s">
        <v>204</v>
      </c>
      <c r="B12" s="189" t="s">
        <v>959</v>
      </c>
      <c r="C12" s="190"/>
      <c r="D12" s="335"/>
      <c r="E12" s="335"/>
    </row>
    <row r="13" spans="1:5">
      <c r="A13" s="27" t="s">
        <v>307</v>
      </c>
      <c r="B13" s="189" t="s">
        <v>855</v>
      </c>
      <c r="C13" s="190"/>
      <c r="D13" s="335"/>
      <c r="E13" s="335"/>
    </row>
    <row r="14" spans="1:5">
      <c r="A14" s="27" t="s">
        <v>308</v>
      </c>
      <c r="B14" s="189" t="s">
        <v>884</v>
      </c>
      <c r="C14" s="190"/>
      <c r="D14" s="335"/>
      <c r="E14" s="335"/>
    </row>
    <row r="15" spans="1:5">
      <c r="A15" s="27" t="s">
        <v>309</v>
      </c>
      <c r="B15" s="189" t="s">
        <v>249</v>
      </c>
      <c r="C15" s="190"/>
      <c r="D15" s="335"/>
      <c r="E15" s="335"/>
    </row>
    <row r="16" spans="1:5">
      <c r="A16" s="27" t="s">
        <v>310</v>
      </c>
      <c r="B16" s="189" t="s">
        <v>398</v>
      </c>
      <c r="C16" s="190"/>
      <c r="D16" s="335"/>
      <c r="E16" s="335"/>
    </row>
    <row r="17" spans="1:5">
      <c r="A17" s="27" t="s">
        <v>362</v>
      </c>
      <c r="B17" s="189"/>
      <c r="C17" s="190"/>
      <c r="D17" s="335"/>
      <c r="E17" s="335"/>
    </row>
    <row r="18" spans="1:5">
      <c r="A18" s="27" t="s">
        <v>427</v>
      </c>
      <c r="B18" s="189"/>
      <c r="C18" s="190"/>
      <c r="D18" s="335"/>
      <c r="E18" s="335"/>
    </row>
    <row r="19" spans="1:5">
      <c r="A19" s="27" t="s">
        <v>428</v>
      </c>
      <c r="B19" s="189"/>
      <c r="C19" s="190"/>
      <c r="D19" s="335"/>
      <c r="E19" s="335"/>
    </row>
    <row r="20" spans="1:5">
      <c r="A20" s="27" t="s">
        <v>445</v>
      </c>
      <c r="B20" s="189"/>
      <c r="C20" s="190"/>
      <c r="D20" s="335"/>
      <c r="E20" s="335"/>
    </row>
    <row r="21" spans="1:5">
      <c r="A21" s="27" t="s">
        <v>446</v>
      </c>
      <c r="B21" s="189"/>
      <c r="C21" s="190"/>
      <c r="D21" s="335"/>
      <c r="E21" s="335"/>
    </row>
    <row r="22" spans="1:5">
      <c r="A22" s="27" t="s">
        <v>447</v>
      </c>
      <c r="B22" s="189" t="s">
        <v>885</v>
      </c>
      <c r="C22" s="190"/>
      <c r="D22" s="335"/>
      <c r="E22" s="335"/>
    </row>
    <row r="23" spans="1:5">
      <c r="A23" s="26" t="s">
        <v>20</v>
      </c>
      <c r="B23" s="123" t="s">
        <v>311</v>
      </c>
      <c r="C23" s="93">
        <f>SUM(C24:C38)</f>
        <v>0</v>
      </c>
      <c r="D23" s="93">
        <f>SUM(D24:D38)</f>
        <v>0</v>
      </c>
      <c r="E23" s="93"/>
    </row>
    <row r="24" spans="1:5">
      <c r="A24" s="27" t="s">
        <v>194</v>
      </c>
      <c r="B24" s="125" t="str">
        <f t="shared" ref="B24:B38" si="0">B8</f>
        <v>тепловая энергия</v>
      </c>
      <c r="C24" s="190"/>
      <c r="D24" s="335"/>
      <c r="E24" s="335"/>
    </row>
    <row r="25" spans="1:5">
      <c r="A25" s="27" t="s">
        <v>195</v>
      </c>
      <c r="B25" s="125" t="str">
        <f t="shared" si="0"/>
        <v>электроэнергия</v>
      </c>
      <c r="C25" s="190"/>
      <c r="D25" s="335"/>
      <c r="E25" s="335"/>
    </row>
    <row r="26" spans="1:5">
      <c r="A26" s="27" t="s">
        <v>196</v>
      </c>
      <c r="B26" s="125" t="str">
        <f t="shared" si="0"/>
        <v>холодная вода</v>
      </c>
      <c r="C26" s="190"/>
      <c r="D26" s="335"/>
      <c r="E26" s="335"/>
    </row>
    <row r="27" spans="1:5">
      <c r="A27" s="27" t="s">
        <v>215</v>
      </c>
      <c r="B27" s="125" t="str">
        <f t="shared" si="0"/>
        <v>горячее водоснабжение в закрытой системе</v>
      </c>
      <c r="C27" s="190"/>
      <c r="D27" s="335"/>
      <c r="E27" s="335"/>
    </row>
    <row r="28" spans="1:5">
      <c r="A28" s="27" t="s">
        <v>312</v>
      </c>
      <c r="B28" s="125" t="str">
        <f t="shared" si="0"/>
        <v>водоотведение (очистка сточных вод)</v>
      </c>
      <c r="C28" s="190"/>
      <c r="D28" s="335"/>
      <c r="E28" s="335"/>
    </row>
    <row r="29" spans="1:5">
      <c r="A29" s="27" t="s">
        <v>313</v>
      </c>
      <c r="B29" s="125" t="str">
        <f t="shared" si="0"/>
        <v>водоотведение</v>
      </c>
      <c r="C29" s="190"/>
      <c r="D29" s="335"/>
      <c r="E29" s="335"/>
    </row>
    <row r="30" spans="1:5">
      <c r="A30" s="27" t="s">
        <v>314</v>
      </c>
      <c r="B30" s="125" t="str">
        <f t="shared" si="0"/>
        <v>очистка сточных вод</v>
      </c>
      <c r="C30" s="190"/>
      <c r="D30" s="335"/>
      <c r="E30" s="335"/>
    </row>
    <row r="31" spans="1:5">
      <c r="A31" s="27" t="s">
        <v>315</v>
      </c>
      <c r="B31" s="125" t="str">
        <f t="shared" si="0"/>
        <v>техническая вода</v>
      </c>
      <c r="C31" s="190"/>
      <c r="D31" s="335"/>
      <c r="E31" s="335"/>
    </row>
    <row r="32" spans="1:5">
      <c r="A32" s="27" t="s">
        <v>316</v>
      </c>
      <c r="B32" s="125" t="str">
        <f t="shared" si="0"/>
        <v>очистка воды</v>
      </c>
      <c r="C32" s="190"/>
      <c r="D32" s="335"/>
      <c r="E32" s="335"/>
    </row>
    <row r="33" spans="1:5">
      <c r="A33" s="27" t="s">
        <v>363</v>
      </c>
      <c r="B33" s="125">
        <f t="shared" si="0"/>
        <v>0</v>
      </c>
      <c r="C33" s="190"/>
      <c r="D33" s="335"/>
      <c r="E33" s="335"/>
    </row>
    <row r="34" spans="1:5">
      <c r="A34" s="27" t="s">
        <v>429</v>
      </c>
      <c r="B34" s="125">
        <f t="shared" si="0"/>
        <v>0</v>
      </c>
      <c r="C34" s="190"/>
      <c r="D34" s="335"/>
      <c r="E34" s="335"/>
    </row>
    <row r="35" spans="1:5">
      <c r="A35" s="27" t="s">
        <v>430</v>
      </c>
      <c r="B35" s="125">
        <f t="shared" si="0"/>
        <v>0</v>
      </c>
      <c r="C35" s="190"/>
      <c r="D35" s="335"/>
      <c r="E35" s="335"/>
    </row>
    <row r="36" spans="1:5">
      <c r="A36" s="27" t="s">
        <v>448</v>
      </c>
      <c r="B36" s="125">
        <f t="shared" si="0"/>
        <v>0</v>
      </c>
      <c r="C36" s="190"/>
      <c r="D36" s="335"/>
      <c r="E36" s="335"/>
    </row>
    <row r="37" spans="1:5">
      <c r="A37" s="27" t="s">
        <v>449</v>
      </c>
      <c r="B37" s="125">
        <f t="shared" si="0"/>
        <v>0</v>
      </c>
      <c r="C37" s="190"/>
      <c r="D37" s="335"/>
      <c r="E37" s="335"/>
    </row>
    <row r="38" spans="1:5">
      <c r="A38" s="27" t="s">
        <v>450</v>
      </c>
      <c r="B38" s="125" t="str">
        <f t="shared" si="0"/>
        <v>прочие (нерегулируемые) виды деятельности</v>
      </c>
      <c r="C38" s="190"/>
      <c r="D38" s="335"/>
      <c r="E38" s="335"/>
    </row>
    <row r="39" spans="1:5">
      <c r="A39" s="26" t="s">
        <v>155</v>
      </c>
      <c r="B39" s="123" t="s">
        <v>317</v>
      </c>
      <c r="C39" s="93">
        <f>SUM(C40:C54)</f>
        <v>0</v>
      </c>
      <c r="D39" s="93">
        <f>SUM(D40:D54)</f>
        <v>0</v>
      </c>
      <c r="E39" s="93"/>
    </row>
    <row r="40" spans="1:5">
      <c r="A40" s="27" t="s">
        <v>180</v>
      </c>
      <c r="B40" s="125" t="str">
        <f t="shared" ref="B40:B54" si="1">B24</f>
        <v>тепловая энергия</v>
      </c>
      <c r="C40" s="196">
        <f>C8-C24</f>
        <v>0</v>
      </c>
      <c r="D40" s="196">
        <f>D8-D24</f>
        <v>0</v>
      </c>
      <c r="E40" s="196"/>
    </row>
    <row r="41" spans="1:5">
      <c r="A41" s="27" t="s">
        <v>181</v>
      </c>
      <c r="B41" s="125" t="str">
        <f t="shared" si="1"/>
        <v>электроэнергия</v>
      </c>
      <c r="C41" s="196">
        <f t="shared" ref="C41:D54" si="2">C9-C25</f>
        <v>0</v>
      </c>
      <c r="D41" s="196">
        <f t="shared" si="2"/>
        <v>0</v>
      </c>
      <c r="E41" s="196"/>
    </row>
    <row r="42" spans="1:5">
      <c r="A42" s="27" t="s">
        <v>182</v>
      </c>
      <c r="B42" s="125" t="str">
        <f t="shared" si="1"/>
        <v>холодная вода</v>
      </c>
      <c r="C42" s="196">
        <f t="shared" si="2"/>
        <v>0</v>
      </c>
      <c r="D42" s="196">
        <f t="shared" si="2"/>
        <v>0</v>
      </c>
      <c r="E42" s="196"/>
    </row>
    <row r="43" spans="1:5">
      <c r="A43" s="27" t="s">
        <v>318</v>
      </c>
      <c r="B43" s="125" t="str">
        <f t="shared" si="1"/>
        <v>горячее водоснабжение в закрытой системе</v>
      </c>
      <c r="C43" s="196">
        <f t="shared" si="2"/>
        <v>0</v>
      </c>
      <c r="D43" s="196">
        <f t="shared" si="2"/>
        <v>0</v>
      </c>
      <c r="E43" s="196"/>
    </row>
    <row r="44" spans="1:5">
      <c r="A44" s="27" t="s">
        <v>319</v>
      </c>
      <c r="B44" s="125" t="str">
        <f t="shared" si="1"/>
        <v>водоотведение (очистка сточных вод)</v>
      </c>
      <c r="C44" s="196">
        <f t="shared" si="2"/>
        <v>0</v>
      </c>
      <c r="D44" s="196">
        <f t="shared" si="2"/>
        <v>0</v>
      </c>
      <c r="E44" s="196"/>
    </row>
    <row r="45" spans="1:5">
      <c r="A45" s="27" t="s">
        <v>320</v>
      </c>
      <c r="B45" s="125" t="str">
        <f t="shared" si="1"/>
        <v>водоотведение</v>
      </c>
      <c r="C45" s="196">
        <f t="shared" si="2"/>
        <v>0</v>
      </c>
      <c r="D45" s="196">
        <f t="shared" si="2"/>
        <v>0</v>
      </c>
      <c r="E45" s="196"/>
    </row>
    <row r="46" spans="1:5">
      <c r="A46" s="27" t="s">
        <v>321</v>
      </c>
      <c r="B46" s="125" t="str">
        <f t="shared" si="1"/>
        <v>очистка сточных вод</v>
      </c>
      <c r="C46" s="196">
        <f t="shared" si="2"/>
        <v>0</v>
      </c>
      <c r="D46" s="196">
        <f t="shared" si="2"/>
        <v>0</v>
      </c>
      <c r="E46" s="196"/>
    </row>
    <row r="47" spans="1:5">
      <c r="A47" s="27" t="s">
        <v>322</v>
      </c>
      <c r="B47" s="125" t="str">
        <f t="shared" si="1"/>
        <v>техническая вода</v>
      </c>
      <c r="C47" s="196">
        <f t="shared" si="2"/>
        <v>0</v>
      </c>
      <c r="D47" s="196">
        <f t="shared" si="2"/>
        <v>0</v>
      </c>
      <c r="E47" s="196"/>
    </row>
    <row r="48" spans="1:5">
      <c r="A48" s="27" t="s">
        <v>323</v>
      </c>
      <c r="B48" s="125" t="str">
        <f t="shared" si="1"/>
        <v>очистка воды</v>
      </c>
      <c r="C48" s="196">
        <f t="shared" si="2"/>
        <v>0</v>
      </c>
      <c r="D48" s="196">
        <f t="shared" si="2"/>
        <v>0</v>
      </c>
      <c r="E48" s="196"/>
    </row>
    <row r="49" spans="1:5">
      <c r="A49" s="27" t="s">
        <v>364</v>
      </c>
      <c r="B49" s="125">
        <f t="shared" si="1"/>
        <v>0</v>
      </c>
      <c r="C49" s="196">
        <f t="shared" si="2"/>
        <v>0</v>
      </c>
      <c r="D49" s="196">
        <f t="shared" si="2"/>
        <v>0</v>
      </c>
      <c r="E49" s="196"/>
    </row>
    <row r="50" spans="1:5">
      <c r="A50" s="27" t="s">
        <v>431</v>
      </c>
      <c r="B50" s="125">
        <f t="shared" si="1"/>
        <v>0</v>
      </c>
      <c r="C50" s="196">
        <f t="shared" si="2"/>
        <v>0</v>
      </c>
      <c r="D50" s="196">
        <f t="shared" si="2"/>
        <v>0</v>
      </c>
      <c r="E50" s="196"/>
    </row>
    <row r="51" spans="1:5">
      <c r="A51" s="27" t="s">
        <v>432</v>
      </c>
      <c r="B51" s="125">
        <f t="shared" si="1"/>
        <v>0</v>
      </c>
      <c r="C51" s="196">
        <f t="shared" si="2"/>
        <v>0</v>
      </c>
      <c r="D51" s="196">
        <f t="shared" si="2"/>
        <v>0</v>
      </c>
      <c r="E51" s="196"/>
    </row>
    <row r="52" spans="1:5">
      <c r="A52" s="27" t="s">
        <v>843</v>
      </c>
      <c r="B52" s="125">
        <f t="shared" si="1"/>
        <v>0</v>
      </c>
      <c r="C52" s="196">
        <f t="shared" si="2"/>
        <v>0</v>
      </c>
      <c r="D52" s="196">
        <f t="shared" si="2"/>
        <v>0</v>
      </c>
      <c r="E52" s="196"/>
    </row>
    <row r="53" spans="1:5">
      <c r="A53" s="27" t="s">
        <v>844</v>
      </c>
      <c r="B53" s="125">
        <f t="shared" si="1"/>
        <v>0</v>
      </c>
      <c r="C53" s="196">
        <f t="shared" si="2"/>
        <v>0</v>
      </c>
      <c r="D53" s="196">
        <f t="shared" si="2"/>
        <v>0</v>
      </c>
      <c r="E53" s="196"/>
    </row>
    <row r="54" spans="1:5">
      <c r="A54" s="27" t="s">
        <v>845</v>
      </c>
      <c r="B54" s="125" t="str">
        <f t="shared" si="1"/>
        <v>прочие (нерегулируемые) виды деятельности</v>
      </c>
      <c r="C54" s="196">
        <f t="shared" si="2"/>
        <v>0</v>
      </c>
      <c r="D54" s="196">
        <f t="shared" si="2"/>
        <v>0</v>
      </c>
      <c r="E54" s="196"/>
    </row>
    <row r="55" spans="1:5">
      <c r="A55" s="26" t="s">
        <v>176</v>
      </c>
      <c r="B55" s="123" t="s">
        <v>324</v>
      </c>
      <c r="C55" s="93">
        <f>SUM(C56:C70)</f>
        <v>0</v>
      </c>
      <c r="D55" s="93">
        <f>SUM(D56:D70)</f>
        <v>0</v>
      </c>
      <c r="E55" s="93"/>
    </row>
    <row r="56" spans="1:5">
      <c r="A56" s="27" t="s">
        <v>197</v>
      </c>
      <c r="B56" s="125" t="str">
        <f t="shared" ref="B56:B67" si="3">B40</f>
        <v>тепловая энергия</v>
      </c>
      <c r="C56" s="190"/>
      <c r="D56" s="335"/>
      <c r="E56" s="335"/>
    </row>
    <row r="57" spans="1:5">
      <c r="A57" s="27" t="s">
        <v>198</v>
      </c>
      <c r="B57" s="125" t="str">
        <f t="shared" si="3"/>
        <v>электроэнергия</v>
      </c>
      <c r="C57" s="190"/>
      <c r="D57" s="335"/>
      <c r="E57" s="335"/>
    </row>
    <row r="58" spans="1:5">
      <c r="A58" s="27" t="s">
        <v>325</v>
      </c>
      <c r="B58" s="125" t="str">
        <f t="shared" si="3"/>
        <v>холодная вода</v>
      </c>
      <c r="C58" s="190"/>
      <c r="D58" s="335"/>
      <c r="E58" s="335"/>
    </row>
    <row r="59" spans="1:5">
      <c r="A59" s="27" t="s">
        <v>326</v>
      </c>
      <c r="B59" s="125" t="str">
        <f t="shared" si="3"/>
        <v>горячее водоснабжение в закрытой системе</v>
      </c>
      <c r="C59" s="190"/>
      <c r="D59" s="335"/>
      <c r="E59" s="335"/>
    </row>
    <row r="60" spans="1:5">
      <c r="A60" s="27" t="s">
        <v>327</v>
      </c>
      <c r="B60" s="125" t="str">
        <f t="shared" si="3"/>
        <v>водоотведение (очистка сточных вод)</v>
      </c>
      <c r="C60" s="190"/>
      <c r="D60" s="335"/>
      <c r="E60" s="335"/>
    </row>
    <row r="61" spans="1:5">
      <c r="A61" s="27" t="s">
        <v>328</v>
      </c>
      <c r="B61" s="125" t="str">
        <f t="shared" si="3"/>
        <v>водоотведение</v>
      </c>
      <c r="C61" s="190"/>
      <c r="D61" s="335"/>
      <c r="E61" s="335"/>
    </row>
    <row r="62" spans="1:5">
      <c r="A62" s="27" t="s">
        <v>329</v>
      </c>
      <c r="B62" s="125" t="str">
        <f t="shared" si="3"/>
        <v>очистка сточных вод</v>
      </c>
      <c r="C62" s="190"/>
      <c r="D62" s="335"/>
      <c r="E62" s="335"/>
    </row>
    <row r="63" spans="1:5">
      <c r="A63" s="27" t="s">
        <v>330</v>
      </c>
      <c r="B63" s="125" t="str">
        <f t="shared" si="3"/>
        <v>техническая вода</v>
      </c>
      <c r="C63" s="190"/>
      <c r="D63" s="335"/>
      <c r="E63" s="335"/>
    </row>
    <row r="64" spans="1:5">
      <c r="A64" s="27" t="s">
        <v>331</v>
      </c>
      <c r="B64" s="125" t="str">
        <f t="shared" si="3"/>
        <v>очистка воды</v>
      </c>
      <c r="C64" s="190"/>
      <c r="D64" s="335"/>
      <c r="E64" s="335"/>
    </row>
    <row r="65" spans="1:5">
      <c r="A65" s="27" t="s">
        <v>365</v>
      </c>
      <c r="B65" s="125">
        <f t="shared" si="3"/>
        <v>0</v>
      </c>
      <c r="C65" s="190"/>
      <c r="D65" s="335"/>
      <c r="E65" s="335"/>
    </row>
    <row r="66" spans="1:5">
      <c r="A66" s="27" t="s">
        <v>433</v>
      </c>
      <c r="B66" s="125">
        <f t="shared" si="3"/>
        <v>0</v>
      </c>
      <c r="C66" s="190"/>
      <c r="D66" s="335"/>
      <c r="E66" s="335"/>
    </row>
    <row r="67" spans="1:5">
      <c r="A67" s="27" t="s">
        <v>434</v>
      </c>
      <c r="B67" s="125">
        <f t="shared" si="3"/>
        <v>0</v>
      </c>
      <c r="C67" s="190"/>
      <c r="D67" s="335"/>
      <c r="E67" s="335"/>
    </row>
    <row r="68" spans="1:5">
      <c r="A68" s="27" t="s">
        <v>846</v>
      </c>
      <c r="B68" s="125">
        <f t="shared" ref="B68:B70" si="4">B52</f>
        <v>0</v>
      </c>
      <c r="C68" s="190"/>
      <c r="D68" s="335"/>
      <c r="E68" s="335"/>
    </row>
    <row r="69" spans="1:5">
      <c r="A69" s="27" t="s">
        <v>847</v>
      </c>
      <c r="B69" s="125">
        <f t="shared" si="4"/>
        <v>0</v>
      </c>
      <c r="C69" s="190"/>
      <c r="D69" s="335"/>
      <c r="E69" s="335"/>
    </row>
    <row r="70" spans="1:5">
      <c r="A70" s="27" t="s">
        <v>848</v>
      </c>
      <c r="B70" s="125" t="str">
        <f t="shared" si="4"/>
        <v>прочие (нерегулируемые) виды деятельности</v>
      </c>
      <c r="C70" s="190"/>
      <c r="D70" s="335"/>
      <c r="E70" s="335"/>
    </row>
    <row r="71" spans="1:5">
      <c r="A71" s="26" t="s">
        <v>199</v>
      </c>
      <c r="B71" s="123" t="s">
        <v>332</v>
      </c>
      <c r="C71" s="93">
        <f>SUM(C72:C86)</f>
        <v>0</v>
      </c>
      <c r="D71" s="93">
        <f>SUM(D72:D86)</f>
        <v>0</v>
      </c>
      <c r="E71" s="93"/>
    </row>
    <row r="72" spans="1:5">
      <c r="A72" s="27" t="s">
        <v>200</v>
      </c>
      <c r="B72" s="125" t="str">
        <f t="shared" ref="B72:B83" si="5">B56</f>
        <v>тепловая энергия</v>
      </c>
      <c r="C72" s="190"/>
      <c r="D72" s="335"/>
      <c r="E72" s="335"/>
    </row>
    <row r="73" spans="1:5">
      <c r="A73" s="27" t="s">
        <v>201</v>
      </c>
      <c r="B73" s="125" t="str">
        <f t="shared" si="5"/>
        <v>электроэнергия</v>
      </c>
      <c r="C73" s="190"/>
      <c r="D73" s="335"/>
      <c r="E73" s="335"/>
    </row>
    <row r="74" spans="1:5">
      <c r="A74" s="27" t="s">
        <v>202</v>
      </c>
      <c r="B74" s="125" t="str">
        <f t="shared" si="5"/>
        <v>холодная вода</v>
      </c>
      <c r="C74" s="190"/>
      <c r="D74" s="335"/>
      <c r="E74" s="335"/>
    </row>
    <row r="75" spans="1:5">
      <c r="A75" s="27" t="s">
        <v>333</v>
      </c>
      <c r="B75" s="125" t="str">
        <f t="shared" si="5"/>
        <v>горячее водоснабжение в закрытой системе</v>
      </c>
      <c r="C75" s="190"/>
      <c r="D75" s="335"/>
      <c r="E75" s="335"/>
    </row>
    <row r="76" spans="1:5">
      <c r="A76" s="27" t="s">
        <v>334</v>
      </c>
      <c r="B76" s="125" t="str">
        <f t="shared" si="5"/>
        <v>водоотведение (очистка сточных вод)</v>
      </c>
      <c r="C76" s="190"/>
      <c r="D76" s="335"/>
      <c r="E76" s="335"/>
    </row>
    <row r="77" spans="1:5">
      <c r="A77" s="27" t="s">
        <v>335</v>
      </c>
      <c r="B77" s="125" t="str">
        <f t="shared" si="5"/>
        <v>водоотведение</v>
      </c>
      <c r="C77" s="190"/>
      <c r="D77" s="335"/>
      <c r="E77" s="335"/>
    </row>
    <row r="78" spans="1:5">
      <c r="A78" s="27" t="s">
        <v>336</v>
      </c>
      <c r="B78" s="125" t="str">
        <f t="shared" si="5"/>
        <v>очистка сточных вод</v>
      </c>
      <c r="C78" s="190"/>
      <c r="D78" s="335"/>
      <c r="E78" s="335"/>
    </row>
    <row r="79" spans="1:5">
      <c r="A79" s="27" t="s">
        <v>337</v>
      </c>
      <c r="B79" s="125" t="str">
        <f t="shared" si="5"/>
        <v>техническая вода</v>
      </c>
      <c r="C79" s="190"/>
      <c r="D79" s="335"/>
      <c r="E79" s="335"/>
    </row>
    <row r="80" spans="1:5">
      <c r="A80" s="27" t="s">
        <v>338</v>
      </c>
      <c r="B80" s="125" t="str">
        <f t="shared" si="5"/>
        <v>очистка воды</v>
      </c>
      <c r="C80" s="190"/>
      <c r="D80" s="335"/>
      <c r="E80" s="335"/>
    </row>
    <row r="81" spans="1:5">
      <c r="A81" s="27" t="s">
        <v>366</v>
      </c>
      <c r="B81" s="125">
        <f t="shared" si="5"/>
        <v>0</v>
      </c>
      <c r="C81" s="190"/>
      <c r="D81" s="335"/>
      <c r="E81" s="335"/>
    </row>
    <row r="82" spans="1:5">
      <c r="A82" s="27" t="s">
        <v>435</v>
      </c>
      <c r="B82" s="125">
        <f t="shared" si="5"/>
        <v>0</v>
      </c>
      <c r="C82" s="190"/>
      <c r="D82" s="335"/>
      <c r="E82" s="335"/>
    </row>
    <row r="83" spans="1:5">
      <c r="A83" s="27" t="s">
        <v>436</v>
      </c>
      <c r="B83" s="125">
        <f t="shared" si="5"/>
        <v>0</v>
      </c>
      <c r="C83" s="190"/>
      <c r="D83" s="335"/>
      <c r="E83" s="335"/>
    </row>
    <row r="84" spans="1:5">
      <c r="A84" s="27" t="s">
        <v>849</v>
      </c>
      <c r="B84" s="125">
        <f t="shared" ref="B84:B86" si="6">B68</f>
        <v>0</v>
      </c>
      <c r="C84" s="190"/>
      <c r="D84" s="335"/>
      <c r="E84" s="335"/>
    </row>
    <row r="85" spans="1:5">
      <c r="A85" s="27" t="s">
        <v>850</v>
      </c>
      <c r="B85" s="125">
        <f t="shared" si="6"/>
        <v>0</v>
      </c>
      <c r="C85" s="190"/>
      <c r="D85" s="335"/>
      <c r="E85" s="335"/>
    </row>
    <row r="86" spans="1:5">
      <c r="A86" s="27" t="s">
        <v>851</v>
      </c>
      <c r="B86" s="125" t="str">
        <f t="shared" si="6"/>
        <v>прочие (нерегулируемые) виды деятельности</v>
      </c>
      <c r="C86" s="190"/>
      <c r="D86" s="335"/>
      <c r="E86" s="335"/>
    </row>
    <row r="87" spans="1:5">
      <c r="A87" s="26" t="s">
        <v>216</v>
      </c>
      <c r="B87" s="123" t="s">
        <v>339</v>
      </c>
      <c r="C87" s="93">
        <f>SUM(C88:C102)</f>
        <v>0</v>
      </c>
      <c r="D87" s="93">
        <f>SUM(D88:D102)</f>
        <v>0</v>
      </c>
      <c r="E87" s="93"/>
    </row>
    <row r="88" spans="1:5">
      <c r="A88" s="27" t="s">
        <v>340</v>
      </c>
      <c r="B88" s="125" t="str">
        <f t="shared" ref="B88:B102" si="7">B8</f>
        <v>тепловая энергия</v>
      </c>
      <c r="C88" s="196">
        <f>C40-C56-C72</f>
        <v>0</v>
      </c>
      <c r="D88" s="196">
        <f>D40-D56-D72</f>
        <v>0</v>
      </c>
      <c r="E88" s="196"/>
    </row>
    <row r="89" spans="1:5">
      <c r="A89" s="27" t="s">
        <v>341</v>
      </c>
      <c r="B89" s="125" t="str">
        <f t="shared" si="7"/>
        <v>электроэнергия</v>
      </c>
      <c r="C89" s="196">
        <f t="shared" ref="C89:D102" si="8">C41-C57-C73</f>
        <v>0</v>
      </c>
      <c r="D89" s="196">
        <f t="shared" si="8"/>
        <v>0</v>
      </c>
      <c r="E89" s="196"/>
    </row>
    <row r="90" spans="1:5">
      <c r="A90" s="27" t="s">
        <v>342</v>
      </c>
      <c r="B90" s="125" t="str">
        <f t="shared" si="7"/>
        <v>холодная вода</v>
      </c>
      <c r="C90" s="196">
        <f t="shared" si="8"/>
        <v>0</v>
      </c>
      <c r="D90" s="196">
        <f t="shared" si="8"/>
        <v>0</v>
      </c>
      <c r="E90" s="196"/>
    </row>
    <row r="91" spans="1:5">
      <c r="A91" s="27" t="s">
        <v>343</v>
      </c>
      <c r="B91" s="125" t="str">
        <f t="shared" si="7"/>
        <v>горячее водоснабжение в закрытой системе</v>
      </c>
      <c r="C91" s="196">
        <f t="shared" si="8"/>
        <v>0</v>
      </c>
      <c r="D91" s="196">
        <f t="shared" si="8"/>
        <v>0</v>
      </c>
      <c r="E91" s="196"/>
    </row>
    <row r="92" spans="1:5">
      <c r="A92" s="27" t="s">
        <v>344</v>
      </c>
      <c r="B92" s="125" t="str">
        <f t="shared" si="7"/>
        <v>водоотведение (очистка сточных вод)</v>
      </c>
      <c r="C92" s="196">
        <f t="shared" si="8"/>
        <v>0</v>
      </c>
      <c r="D92" s="196">
        <f t="shared" si="8"/>
        <v>0</v>
      </c>
      <c r="E92" s="196"/>
    </row>
    <row r="93" spans="1:5">
      <c r="A93" s="27" t="s">
        <v>345</v>
      </c>
      <c r="B93" s="125" t="str">
        <f t="shared" si="7"/>
        <v>водоотведение</v>
      </c>
      <c r="C93" s="196">
        <f t="shared" si="8"/>
        <v>0</v>
      </c>
      <c r="D93" s="196">
        <f t="shared" si="8"/>
        <v>0</v>
      </c>
      <c r="E93" s="196"/>
    </row>
    <row r="94" spans="1:5">
      <c r="A94" s="27" t="s">
        <v>346</v>
      </c>
      <c r="B94" s="125" t="str">
        <f t="shared" si="7"/>
        <v>очистка сточных вод</v>
      </c>
      <c r="C94" s="196">
        <f t="shared" si="8"/>
        <v>0</v>
      </c>
      <c r="D94" s="196">
        <f t="shared" si="8"/>
        <v>0</v>
      </c>
      <c r="E94" s="196"/>
    </row>
    <row r="95" spans="1:5">
      <c r="A95" s="27" t="s">
        <v>347</v>
      </c>
      <c r="B95" s="125" t="str">
        <f t="shared" si="7"/>
        <v>техническая вода</v>
      </c>
      <c r="C95" s="196">
        <f t="shared" si="8"/>
        <v>0</v>
      </c>
      <c r="D95" s="196">
        <f t="shared" si="8"/>
        <v>0</v>
      </c>
      <c r="E95" s="196"/>
    </row>
    <row r="96" spans="1:5">
      <c r="A96" s="27" t="s">
        <v>348</v>
      </c>
      <c r="B96" s="125" t="str">
        <f t="shared" si="7"/>
        <v>очистка воды</v>
      </c>
      <c r="C96" s="196">
        <f t="shared" si="8"/>
        <v>0</v>
      </c>
      <c r="D96" s="196">
        <f t="shared" si="8"/>
        <v>0</v>
      </c>
      <c r="E96" s="196"/>
    </row>
    <row r="97" spans="1:5">
      <c r="A97" s="27" t="s">
        <v>367</v>
      </c>
      <c r="B97" s="125">
        <f t="shared" si="7"/>
        <v>0</v>
      </c>
      <c r="C97" s="196">
        <f t="shared" si="8"/>
        <v>0</v>
      </c>
      <c r="D97" s="196">
        <f t="shared" si="8"/>
        <v>0</v>
      </c>
      <c r="E97" s="196"/>
    </row>
    <row r="98" spans="1:5">
      <c r="A98" s="27" t="s">
        <v>437</v>
      </c>
      <c r="B98" s="125">
        <f t="shared" si="7"/>
        <v>0</v>
      </c>
      <c r="C98" s="196">
        <f t="shared" si="8"/>
        <v>0</v>
      </c>
      <c r="D98" s="196">
        <f t="shared" si="8"/>
        <v>0</v>
      </c>
      <c r="E98" s="196"/>
    </row>
    <row r="99" spans="1:5">
      <c r="A99" s="27" t="s">
        <v>438</v>
      </c>
      <c r="B99" s="125">
        <f t="shared" si="7"/>
        <v>0</v>
      </c>
      <c r="C99" s="196">
        <f t="shared" si="8"/>
        <v>0</v>
      </c>
      <c r="D99" s="196">
        <f t="shared" si="8"/>
        <v>0</v>
      </c>
      <c r="E99" s="196"/>
    </row>
    <row r="100" spans="1:5">
      <c r="A100" s="27" t="s">
        <v>451</v>
      </c>
      <c r="B100" s="125">
        <f t="shared" si="7"/>
        <v>0</v>
      </c>
      <c r="C100" s="196">
        <f t="shared" si="8"/>
        <v>0</v>
      </c>
      <c r="D100" s="196">
        <f t="shared" si="8"/>
        <v>0</v>
      </c>
      <c r="E100" s="196"/>
    </row>
    <row r="101" spans="1:5">
      <c r="A101" s="27" t="s">
        <v>452</v>
      </c>
      <c r="B101" s="125">
        <f t="shared" si="7"/>
        <v>0</v>
      </c>
      <c r="C101" s="196">
        <f t="shared" si="8"/>
        <v>0</v>
      </c>
      <c r="D101" s="196">
        <f t="shared" si="8"/>
        <v>0</v>
      </c>
      <c r="E101" s="196"/>
    </row>
    <row r="102" spans="1:5">
      <c r="A102" s="27" t="s">
        <v>453</v>
      </c>
      <c r="B102" s="125" t="str">
        <f t="shared" si="7"/>
        <v>прочие (нерегулируемые) виды деятельности</v>
      </c>
      <c r="C102" s="196">
        <f t="shared" si="8"/>
        <v>0</v>
      </c>
      <c r="D102" s="196">
        <f t="shared" si="8"/>
        <v>0</v>
      </c>
      <c r="E102" s="196"/>
    </row>
    <row r="103" spans="1:5">
      <c r="A103" s="26" t="s">
        <v>171</v>
      </c>
      <c r="B103" s="28" t="s">
        <v>349</v>
      </c>
      <c r="C103" s="93">
        <f>C104-C120</f>
        <v>0</v>
      </c>
      <c r="D103" s="93">
        <f>D104-D120</f>
        <v>0</v>
      </c>
      <c r="E103" s="93"/>
    </row>
    <row r="104" spans="1:5">
      <c r="A104" s="27" t="s">
        <v>156</v>
      </c>
      <c r="B104" s="126" t="s">
        <v>350</v>
      </c>
      <c r="C104" s="197">
        <f>SUM(C105:C119)</f>
        <v>0</v>
      </c>
      <c r="D104" s="197">
        <f>SUM(D105:D119)</f>
        <v>0</v>
      </c>
      <c r="E104" s="197"/>
    </row>
    <row r="105" spans="1:5">
      <c r="A105" s="29" t="s">
        <v>373</v>
      </c>
      <c r="B105" s="127" t="str">
        <f>B88</f>
        <v>тепловая энергия</v>
      </c>
      <c r="C105" s="190"/>
      <c r="D105" s="335"/>
      <c r="E105" s="335"/>
    </row>
    <row r="106" spans="1:5">
      <c r="A106" s="29" t="s">
        <v>374</v>
      </c>
      <c r="B106" s="127" t="str">
        <f t="shared" ref="B106:B119" si="9">B89</f>
        <v>электроэнергия</v>
      </c>
      <c r="C106" s="190"/>
      <c r="D106" s="335"/>
      <c r="E106" s="335"/>
    </row>
    <row r="107" spans="1:5">
      <c r="A107" s="29" t="s">
        <v>375</v>
      </c>
      <c r="B107" s="127" t="str">
        <f t="shared" si="9"/>
        <v>холодная вода</v>
      </c>
      <c r="C107" s="190"/>
      <c r="D107" s="335"/>
      <c r="E107" s="335"/>
    </row>
    <row r="108" spans="1:5">
      <c r="A108" s="29" t="s">
        <v>376</v>
      </c>
      <c r="B108" s="127" t="str">
        <f t="shared" si="9"/>
        <v>горячее водоснабжение в закрытой системе</v>
      </c>
      <c r="C108" s="190"/>
      <c r="D108" s="335"/>
      <c r="E108" s="335"/>
    </row>
    <row r="109" spans="1:5">
      <c r="A109" s="29" t="s">
        <v>377</v>
      </c>
      <c r="B109" s="127" t="str">
        <f t="shared" si="9"/>
        <v>водоотведение (очистка сточных вод)</v>
      </c>
      <c r="C109" s="190"/>
      <c r="D109" s="335"/>
      <c r="E109" s="335"/>
    </row>
    <row r="110" spans="1:5">
      <c r="A110" s="29" t="s">
        <v>378</v>
      </c>
      <c r="B110" s="127" t="str">
        <f t="shared" si="9"/>
        <v>водоотведение</v>
      </c>
      <c r="C110" s="190"/>
      <c r="D110" s="335"/>
      <c r="E110" s="335"/>
    </row>
    <row r="111" spans="1:5">
      <c r="A111" s="29" t="s">
        <v>379</v>
      </c>
      <c r="B111" s="127" t="str">
        <f t="shared" si="9"/>
        <v>очистка сточных вод</v>
      </c>
      <c r="C111" s="190"/>
      <c r="D111" s="335"/>
      <c r="E111" s="335"/>
    </row>
    <row r="112" spans="1:5">
      <c r="A112" s="29" t="s">
        <v>380</v>
      </c>
      <c r="B112" s="127" t="str">
        <f t="shared" si="9"/>
        <v>техническая вода</v>
      </c>
      <c r="C112" s="190"/>
      <c r="D112" s="335"/>
      <c r="E112" s="335"/>
    </row>
    <row r="113" spans="1:5">
      <c r="A113" s="29" t="s">
        <v>381</v>
      </c>
      <c r="B113" s="127" t="str">
        <f t="shared" si="9"/>
        <v>очистка воды</v>
      </c>
      <c r="C113" s="190"/>
      <c r="D113" s="335"/>
      <c r="E113" s="335"/>
    </row>
    <row r="114" spans="1:5">
      <c r="A114" s="29" t="s">
        <v>382</v>
      </c>
      <c r="B114" s="127">
        <f t="shared" si="9"/>
        <v>0</v>
      </c>
      <c r="C114" s="190"/>
      <c r="D114" s="335"/>
      <c r="E114" s="335"/>
    </row>
    <row r="115" spans="1:5">
      <c r="A115" s="29" t="s">
        <v>439</v>
      </c>
      <c r="B115" s="127">
        <f t="shared" si="9"/>
        <v>0</v>
      </c>
      <c r="C115" s="190"/>
      <c r="D115" s="335"/>
      <c r="E115" s="335"/>
    </row>
    <row r="116" spans="1:5">
      <c r="A116" s="29" t="s">
        <v>440</v>
      </c>
      <c r="B116" s="127">
        <f t="shared" si="9"/>
        <v>0</v>
      </c>
      <c r="C116" s="190"/>
      <c r="D116" s="335"/>
      <c r="E116" s="335"/>
    </row>
    <row r="117" spans="1:5">
      <c r="A117" s="29" t="s">
        <v>454</v>
      </c>
      <c r="B117" s="127">
        <f t="shared" si="9"/>
        <v>0</v>
      </c>
      <c r="C117" s="190"/>
      <c r="D117" s="335"/>
      <c r="E117" s="335"/>
    </row>
    <row r="118" spans="1:5">
      <c r="A118" s="29" t="s">
        <v>455</v>
      </c>
      <c r="B118" s="127">
        <f t="shared" si="9"/>
        <v>0</v>
      </c>
      <c r="C118" s="190"/>
      <c r="D118" s="335"/>
      <c r="E118" s="335"/>
    </row>
    <row r="119" spans="1:5">
      <c r="A119" s="29" t="s">
        <v>456</v>
      </c>
      <c r="B119" s="127" t="str">
        <f t="shared" si="9"/>
        <v>прочие (нерегулируемые) виды деятельности</v>
      </c>
      <c r="C119" s="190"/>
      <c r="D119" s="335"/>
      <c r="E119" s="335"/>
    </row>
    <row r="120" spans="1:5">
      <c r="A120" s="27" t="s">
        <v>217</v>
      </c>
      <c r="B120" s="126" t="s">
        <v>172</v>
      </c>
      <c r="C120" s="197">
        <f>SUM(C121:C135)</f>
        <v>0</v>
      </c>
      <c r="D120" s="197">
        <f>SUM(D121:D135)</f>
        <v>0</v>
      </c>
      <c r="E120" s="197"/>
    </row>
    <row r="121" spans="1:5">
      <c r="A121" s="29" t="s">
        <v>383</v>
      </c>
      <c r="B121" s="127" t="str">
        <f>B105</f>
        <v>тепловая энергия</v>
      </c>
      <c r="C121" s="190"/>
      <c r="D121" s="335"/>
      <c r="E121" s="335"/>
    </row>
    <row r="122" spans="1:5">
      <c r="A122" s="29" t="s">
        <v>384</v>
      </c>
      <c r="B122" s="127" t="str">
        <f t="shared" ref="B122:B135" si="10">B106</f>
        <v>электроэнергия</v>
      </c>
      <c r="C122" s="190"/>
      <c r="D122" s="335"/>
      <c r="E122" s="335"/>
    </row>
    <row r="123" spans="1:5">
      <c r="A123" s="29" t="s">
        <v>385</v>
      </c>
      <c r="B123" s="127" t="str">
        <f t="shared" si="10"/>
        <v>холодная вода</v>
      </c>
      <c r="C123" s="190"/>
      <c r="D123" s="335"/>
      <c r="E123" s="335"/>
    </row>
    <row r="124" spans="1:5">
      <c r="A124" s="29" t="s">
        <v>386</v>
      </c>
      <c r="B124" s="127" t="str">
        <f t="shared" si="10"/>
        <v>горячее водоснабжение в закрытой системе</v>
      </c>
      <c r="C124" s="190"/>
      <c r="D124" s="335"/>
      <c r="E124" s="335"/>
    </row>
    <row r="125" spans="1:5">
      <c r="A125" s="29" t="s">
        <v>387</v>
      </c>
      <c r="B125" s="127" t="str">
        <f t="shared" si="10"/>
        <v>водоотведение (очистка сточных вод)</v>
      </c>
      <c r="C125" s="190"/>
      <c r="D125" s="335"/>
      <c r="E125" s="335"/>
    </row>
    <row r="126" spans="1:5">
      <c r="A126" s="29" t="s">
        <v>388</v>
      </c>
      <c r="B126" s="127" t="str">
        <f t="shared" si="10"/>
        <v>водоотведение</v>
      </c>
      <c r="C126" s="190"/>
      <c r="D126" s="335"/>
      <c r="E126" s="335"/>
    </row>
    <row r="127" spans="1:5">
      <c r="A127" s="29" t="s">
        <v>389</v>
      </c>
      <c r="B127" s="127" t="str">
        <f t="shared" si="10"/>
        <v>очистка сточных вод</v>
      </c>
      <c r="C127" s="190"/>
      <c r="D127" s="335"/>
      <c r="E127" s="335"/>
    </row>
    <row r="128" spans="1:5">
      <c r="A128" s="29" t="s">
        <v>390</v>
      </c>
      <c r="B128" s="127" t="str">
        <f t="shared" si="10"/>
        <v>техническая вода</v>
      </c>
      <c r="C128" s="190"/>
      <c r="D128" s="335"/>
      <c r="E128" s="335"/>
    </row>
    <row r="129" spans="1:5">
      <c r="A129" s="29" t="s">
        <v>391</v>
      </c>
      <c r="B129" s="127" t="str">
        <f t="shared" si="10"/>
        <v>очистка воды</v>
      </c>
      <c r="C129" s="190"/>
      <c r="D129" s="335"/>
      <c r="E129" s="335"/>
    </row>
    <row r="130" spans="1:5">
      <c r="A130" s="29" t="s">
        <v>392</v>
      </c>
      <c r="B130" s="127">
        <f t="shared" si="10"/>
        <v>0</v>
      </c>
      <c r="C130" s="190"/>
      <c r="D130" s="335"/>
      <c r="E130" s="335"/>
    </row>
    <row r="131" spans="1:5">
      <c r="A131" s="29" t="s">
        <v>441</v>
      </c>
      <c r="B131" s="127">
        <f t="shared" si="10"/>
        <v>0</v>
      </c>
      <c r="C131" s="190"/>
      <c r="D131" s="335"/>
      <c r="E131" s="335"/>
    </row>
    <row r="132" spans="1:5">
      <c r="A132" s="29" t="s">
        <v>442</v>
      </c>
      <c r="B132" s="127">
        <f t="shared" si="10"/>
        <v>0</v>
      </c>
      <c r="C132" s="190"/>
      <c r="D132" s="335"/>
      <c r="E132" s="335"/>
    </row>
    <row r="133" spans="1:5">
      <c r="A133" s="29" t="s">
        <v>457</v>
      </c>
      <c r="B133" s="127">
        <f t="shared" si="10"/>
        <v>0</v>
      </c>
      <c r="C133" s="190"/>
      <c r="D133" s="335"/>
      <c r="E133" s="335"/>
    </row>
    <row r="134" spans="1:5">
      <c r="A134" s="29" t="s">
        <v>458</v>
      </c>
      <c r="B134" s="127">
        <f t="shared" si="10"/>
        <v>0</v>
      </c>
      <c r="C134" s="190"/>
      <c r="D134" s="335"/>
      <c r="E134" s="335"/>
    </row>
    <row r="135" spans="1:5">
      <c r="A135" s="29" t="s">
        <v>459</v>
      </c>
      <c r="B135" s="127" t="str">
        <f t="shared" si="10"/>
        <v>прочие (нерегулируемые) виды деятельности</v>
      </c>
      <c r="C135" s="190"/>
      <c r="D135" s="335"/>
      <c r="E135" s="335"/>
    </row>
    <row r="136" spans="1:5">
      <c r="A136" s="26" t="s">
        <v>154</v>
      </c>
      <c r="B136" s="122" t="s">
        <v>351</v>
      </c>
      <c r="C136" s="93">
        <f>SUM(C137:C151)</f>
        <v>0</v>
      </c>
      <c r="D136" s="93">
        <f>SUM(D137:D151)</f>
        <v>0</v>
      </c>
      <c r="E136" s="93"/>
    </row>
    <row r="137" spans="1:5">
      <c r="A137" s="27" t="s">
        <v>177</v>
      </c>
      <c r="B137" s="127" t="str">
        <f>B8</f>
        <v>тепловая энергия</v>
      </c>
      <c r="C137" s="197">
        <f>C88+C105-C121</f>
        <v>0</v>
      </c>
      <c r="D137" s="197">
        <f>D88+D105-D121</f>
        <v>0</v>
      </c>
      <c r="E137" s="197"/>
    </row>
    <row r="138" spans="1:5">
      <c r="A138" s="27" t="s">
        <v>178</v>
      </c>
      <c r="B138" s="127" t="str">
        <f t="shared" ref="B138:B151" si="11">B9</f>
        <v>электроэнергия</v>
      </c>
      <c r="C138" s="197">
        <f t="shared" ref="C138:D151" si="12">C89+C106-C122</f>
        <v>0</v>
      </c>
      <c r="D138" s="197">
        <f t="shared" si="12"/>
        <v>0</v>
      </c>
      <c r="E138" s="197"/>
    </row>
    <row r="139" spans="1:5">
      <c r="A139" s="27" t="s">
        <v>179</v>
      </c>
      <c r="B139" s="127" t="str">
        <f t="shared" si="11"/>
        <v>холодная вода</v>
      </c>
      <c r="C139" s="197">
        <f t="shared" si="12"/>
        <v>0</v>
      </c>
      <c r="D139" s="197">
        <f t="shared" si="12"/>
        <v>0</v>
      </c>
      <c r="E139" s="197"/>
    </row>
    <row r="140" spans="1:5">
      <c r="A140" s="27" t="s">
        <v>352</v>
      </c>
      <c r="B140" s="127" t="str">
        <f t="shared" si="11"/>
        <v>горячее водоснабжение в закрытой системе</v>
      </c>
      <c r="C140" s="197">
        <f t="shared" si="12"/>
        <v>0</v>
      </c>
      <c r="D140" s="197">
        <f t="shared" si="12"/>
        <v>0</v>
      </c>
      <c r="E140" s="197"/>
    </row>
    <row r="141" spans="1:5">
      <c r="A141" s="27" t="s">
        <v>353</v>
      </c>
      <c r="B141" s="127" t="str">
        <f t="shared" si="11"/>
        <v>водоотведение (очистка сточных вод)</v>
      </c>
      <c r="C141" s="197">
        <f t="shared" si="12"/>
        <v>0</v>
      </c>
      <c r="D141" s="197">
        <f t="shared" si="12"/>
        <v>0</v>
      </c>
      <c r="E141" s="197"/>
    </row>
    <row r="142" spans="1:5">
      <c r="A142" s="27" t="s">
        <v>354</v>
      </c>
      <c r="B142" s="127" t="str">
        <f t="shared" si="11"/>
        <v>водоотведение</v>
      </c>
      <c r="C142" s="197">
        <f t="shared" si="12"/>
        <v>0</v>
      </c>
      <c r="D142" s="197">
        <f t="shared" si="12"/>
        <v>0</v>
      </c>
      <c r="E142" s="197"/>
    </row>
    <row r="143" spans="1:5">
      <c r="A143" s="27" t="s">
        <v>355</v>
      </c>
      <c r="B143" s="127" t="str">
        <f t="shared" si="11"/>
        <v>очистка сточных вод</v>
      </c>
      <c r="C143" s="197">
        <f t="shared" si="12"/>
        <v>0</v>
      </c>
      <c r="D143" s="197">
        <f t="shared" si="12"/>
        <v>0</v>
      </c>
      <c r="E143" s="197"/>
    </row>
    <row r="144" spans="1:5">
      <c r="A144" s="27" t="s">
        <v>356</v>
      </c>
      <c r="B144" s="127" t="str">
        <f t="shared" si="11"/>
        <v>техническая вода</v>
      </c>
      <c r="C144" s="197">
        <f t="shared" si="12"/>
        <v>0</v>
      </c>
      <c r="D144" s="197">
        <f t="shared" si="12"/>
        <v>0</v>
      </c>
      <c r="E144" s="197"/>
    </row>
    <row r="145" spans="1:5">
      <c r="A145" s="27" t="s">
        <v>357</v>
      </c>
      <c r="B145" s="127" t="str">
        <f t="shared" si="11"/>
        <v>очистка воды</v>
      </c>
      <c r="C145" s="197">
        <f t="shared" si="12"/>
        <v>0</v>
      </c>
      <c r="D145" s="197">
        <f t="shared" si="12"/>
        <v>0</v>
      </c>
      <c r="E145" s="197"/>
    </row>
    <row r="146" spans="1:5">
      <c r="A146" s="27" t="s">
        <v>358</v>
      </c>
      <c r="B146" s="127">
        <f t="shared" si="11"/>
        <v>0</v>
      </c>
      <c r="C146" s="197">
        <f t="shared" si="12"/>
        <v>0</v>
      </c>
      <c r="D146" s="197">
        <f t="shared" si="12"/>
        <v>0</v>
      </c>
      <c r="E146" s="197"/>
    </row>
    <row r="147" spans="1:5">
      <c r="A147" s="27" t="s">
        <v>443</v>
      </c>
      <c r="B147" s="127">
        <f t="shared" si="11"/>
        <v>0</v>
      </c>
      <c r="C147" s="197">
        <f t="shared" si="12"/>
        <v>0</v>
      </c>
      <c r="D147" s="197">
        <f t="shared" si="12"/>
        <v>0</v>
      </c>
      <c r="E147" s="197"/>
    </row>
    <row r="148" spans="1:5">
      <c r="A148" s="27" t="s">
        <v>444</v>
      </c>
      <c r="B148" s="127">
        <f t="shared" si="11"/>
        <v>0</v>
      </c>
      <c r="C148" s="197">
        <f t="shared" si="12"/>
        <v>0</v>
      </c>
      <c r="D148" s="197">
        <f t="shared" si="12"/>
        <v>0</v>
      </c>
      <c r="E148" s="197"/>
    </row>
    <row r="149" spans="1:5">
      <c r="A149" s="27" t="s">
        <v>460</v>
      </c>
      <c r="B149" s="127">
        <f t="shared" si="11"/>
        <v>0</v>
      </c>
      <c r="C149" s="197">
        <f t="shared" si="12"/>
        <v>0</v>
      </c>
      <c r="D149" s="197">
        <f t="shared" si="12"/>
        <v>0</v>
      </c>
      <c r="E149" s="197"/>
    </row>
    <row r="150" spans="1:5">
      <c r="A150" s="27" t="s">
        <v>461</v>
      </c>
      <c r="B150" s="127">
        <f t="shared" si="11"/>
        <v>0</v>
      </c>
      <c r="C150" s="197">
        <f t="shared" si="12"/>
        <v>0</v>
      </c>
      <c r="D150" s="197">
        <f t="shared" si="12"/>
        <v>0</v>
      </c>
      <c r="E150" s="197"/>
    </row>
    <row r="151" spans="1:5">
      <c r="A151" s="27" t="s">
        <v>462</v>
      </c>
      <c r="B151" s="127" t="str">
        <f t="shared" si="11"/>
        <v>прочие (нерегулируемые) виды деятельности</v>
      </c>
      <c r="C151" s="197">
        <f t="shared" si="12"/>
        <v>0</v>
      </c>
      <c r="D151" s="197">
        <f t="shared" si="12"/>
        <v>0</v>
      </c>
      <c r="E151" s="197"/>
    </row>
    <row r="152" spans="1:5">
      <c r="A152" s="27" t="s">
        <v>359</v>
      </c>
      <c r="B152" s="123" t="s">
        <v>360</v>
      </c>
      <c r="C152" s="93">
        <f>SUM(C153:C167)</f>
        <v>0</v>
      </c>
      <c r="D152" s="93">
        <f>SUM(D153:D167)</f>
        <v>0</v>
      </c>
      <c r="E152" s="93"/>
    </row>
    <row r="153" spans="1:5">
      <c r="A153" s="29" t="s">
        <v>464</v>
      </c>
      <c r="B153" s="127" t="str">
        <f>B24</f>
        <v>тепловая энергия</v>
      </c>
      <c r="C153" s="190"/>
      <c r="D153" s="335"/>
      <c r="E153" s="335"/>
    </row>
    <row r="154" spans="1:5">
      <c r="A154" s="29" t="s">
        <v>465</v>
      </c>
      <c r="B154" s="127" t="str">
        <f t="shared" ref="B154:B167" si="13">B25</f>
        <v>электроэнергия</v>
      </c>
      <c r="C154" s="190"/>
      <c r="D154" s="335"/>
      <c r="E154" s="335"/>
    </row>
    <row r="155" spans="1:5">
      <c r="A155" s="29" t="s">
        <v>466</v>
      </c>
      <c r="B155" s="127" t="str">
        <f t="shared" si="13"/>
        <v>холодная вода</v>
      </c>
      <c r="C155" s="190"/>
      <c r="D155" s="335"/>
      <c r="E155" s="335"/>
    </row>
    <row r="156" spans="1:5">
      <c r="A156" s="29" t="s">
        <v>467</v>
      </c>
      <c r="B156" s="127" t="str">
        <f t="shared" si="13"/>
        <v>горячее водоснабжение в закрытой системе</v>
      </c>
      <c r="C156" s="190"/>
      <c r="D156" s="335"/>
      <c r="E156" s="335"/>
    </row>
    <row r="157" spans="1:5">
      <c r="A157" s="29" t="s">
        <v>468</v>
      </c>
      <c r="B157" s="127" t="str">
        <f t="shared" si="13"/>
        <v>водоотведение (очистка сточных вод)</v>
      </c>
      <c r="C157" s="190"/>
      <c r="D157" s="335"/>
      <c r="E157" s="335"/>
    </row>
    <row r="158" spans="1:5">
      <c r="A158" s="29" t="s">
        <v>469</v>
      </c>
      <c r="B158" s="127" t="str">
        <f t="shared" si="13"/>
        <v>водоотведение</v>
      </c>
      <c r="C158" s="190"/>
      <c r="D158" s="335"/>
      <c r="E158" s="335"/>
    </row>
    <row r="159" spans="1:5">
      <c r="A159" s="29" t="s">
        <v>470</v>
      </c>
      <c r="B159" s="127" t="str">
        <f t="shared" si="13"/>
        <v>очистка сточных вод</v>
      </c>
      <c r="C159" s="190"/>
      <c r="D159" s="335"/>
      <c r="E159" s="335"/>
    </row>
    <row r="160" spans="1:5">
      <c r="A160" s="29" t="s">
        <v>471</v>
      </c>
      <c r="B160" s="127" t="str">
        <f t="shared" si="13"/>
        <v>техническая вода</v>
      </c>
      <c r="C160" s="190"/>
      <c r="D160" s="335"/>
      <c r="E160" s="335"/>
    </row>
    <row r="161" spans="1:5">
      <c r="A161" s="29" t="s">
        <v>472</v>
      </c>
      <c r="B161" s="127" t="str">
        <f t="shared" si="13"/>
        <v>очистка воды</v>
      </c>
      <c r="C161" s="190"/>
      <c r="D161" s="335"/>
      <c r="E161" s="335"/>
    </row>
    <row r="162" spans="1:5">
      <c r="A162" s="29" t="s">
        <v>473</v>
      </c>
      <c r="B162" s="127">
        <f t="shared" si="13"/>
        <v>0</v>
      </c>
      <c r="C162" s="190"/>
      <c r="D162" s="335"/>
      <c r="E162" s="335"/>
    </row>
    <row r="163" spans="1:5">
      <c r="A163" s="29" t="s">
        <v>474</v>
      </c>
      <c r="B163" s="127">
        <f t="shared" si="13"/>
        <v>0</v>
      </c>
      <c r="C163" s="190"/>
      <c r="D163" s="335"/>
      <c r="E163" s="335"/>
    </row>
    <row r="164" spans="1:5">
      <c r="A164" s="29" t="s">
        <v>475</v>
      </c>
      <c r="B164" s="127">
        <f t="shared" si="13"/>
        <v>0</v>
      </c>
      <c r="C164" s="190"/>
      <c r="D164" s="335"/>
      <c r="E164" s="335"/>
    </row>
    <row r="165" spans="1:5">
      <c r="A165" s="29" t="s">
        <v>476</v>
      </c>
      <c r="B165" s="127">
        <f t="shared" si="13"/>
        <v>0</v>
      </c>
      <c r="C165" s="190"/>
      <c r="D165" s="335"/>
      <c r="E165" s="335"/>
    </row>
    <row r="166" spans="1:5">
      <c r="A166" s="29" t="s">
        <v>477</v>
      </c>
      <c r="B166" s="127">
        <f t="shared" si="13"/>
        <v>0</v>
      </c>
      <c r="C166" s="190"/>
      <c r="D166" s="335"/>
      <c r="E166" s="335"/>
    </row>
    <row r="167" spans="1:5">
      <c r="A167" s="29" t="s">
        <v>478</v>
      </c>
      <c r="B167" s="127" t="str">
        <f t="shared" si="13"/>
        <v>прочие (нерегулируемые) виды деятельности</v>
      </c>
      <c r="C167" s="190"/>
      <c r="D167" s="335"/>
      <c r="E167" s="335"/>
    </row>
    <row r="168" spans="1:5">
      <c r="A168" s="191"/>
      <c r="B168" s="192"/>
      <c r="C168" s="190"/>
      <c r="D168" s="335"/>
      <c r="E168" s="335"/>
    </row>
    <row r="169" spans="1:5">
      <c r="A169" s="191"/>
      <c r="B169" s="193"/>
      <c r="C169" s="190"/>
      <c r="D169" s="335"/>
      <c r="E169" s="335"/>
    </row>
    <row r="170" spans="1:5">
      <c r="A170" s="128" t="s">
        <v>6</v>
      </c>
      <c r="B170" s="122" t="s">
        <v>361</v>
      </c>
      <c r="C170" s="93">
        <f>C136-C152+C168+C169</f>
        <v>0</v>
      </c>
      <c r="D170" s="93">
        <f>D136-D152+D168+D169</f>
        <v>0</v>
      </c>
      <c r="E170" s="93"/>
    </row>
    <row r="173" spans="1:5">
      <c r="B173" s="50"/>
    </row>
    <row r="176" spans="1:5">
      <c r="A176" s="14"/>
      <c r="B176" s="14"/>
    </row>
  </sheetData>
  <sheetProtection password="DF0E" sheet="1" insertHyperlinks="0"/>
  <mergeCells count="7">
    <mergeCell ref="D4:D5"/>
    <mergeCell ref="E4:E5"/>
    <mergeCell ref="A1:C1"/>
    <mergeCell ref="A2:C2"/>
    <mergeCell ref="C4:C5"/>
    <mergeCell ref="A4:A5"/>
    <mergeCell ref="B4:B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3:I20"/>
  <sheetViews>
    <sheetView workbookViewId="0">
      <selection activeCell="C10" sqref="C10"/>
    </sheetView>
  </sheetViews>
  <sheetFormatPr defaultRowHeight="15.75" outlineLevelCol="1"/>
  <cols>
    <col min="1" max="1" width="11.375" customWidth="1"/>
    <col min="2" max="2" width="27.625" customWidth="1"/>
    <col min="3" max="3" width="19.75" customWidth="1"/>
    <col min="4" max="4" width="21.75" customWidth="1"/>
    <col min="5" max="5" width="18.125" customWidth="1"/>
    <col min="6" max="8" width="9" hidden="1" customWidth="1" outlineLevel="1"/>
    <col min="9" max="9" width="9" collapsed="1"/>
  </cols>
  <sheetData>
    <row r="3" spans="1:8" ht="39.75" customHeight="1">
      <c r="A3" s="336"/>
      <c r="B3" s="459" t="s">
        <v>1183</v>
      </c>
      <c r="C3" s="459"/>
      <c r="D3" s="459"/>
      <c r="E3" s="459"/>
      <c r="F3" s="336"/>
      <c r="G3" s="336"/>
      <c r="H3" s="336"/>
    </row>
    <row r="4" spans="1:8">
      <c r="A4" s="336"/>
      <c r="B4" s="337"/>
      <c r="C4" s="337" t="s">
        <v>1220</v>
      </c>
      <c r="D4" s="337"/>
      <c r="E4" s="337"/>
      <c r="F4" s="336"/>
      <c r="G4" s="336"/>
      <c r="H4" s="336"/>
    </row>
    <row r="5" spans="1:8">
      <c r="A5" s="336"/>
      <c r="B5" s="337"/>
      <c r="C5" s="348" t="str">
        <f>Титульный!C19</f>
        <v>горячее водоснабжение в закрытой системе</v>
      </c>
      <c r="D5" s="337"/>
      <c r="E5" s="337"/>
      <c r="F5" s="336"/>
      <c r="G5" s="336"/>
      <c r="H5" s="336"/>
    </row>
    <row r="6" spans="1:8">
      <c r="A6" s="336"/>
      <c r="B6" s="337"/>
      <c r="C6" s="337"/>
      <c r="D6" s="337"/>
      <c r="E6" s="337"/>
      <c r="F6" s="336"/>
      <c r="G6" s="336"/>
      <c r="H6" s="336"/>
    </row>
    <row r="7" spans="1:8">
      <c r="A7" s="338" t="s">
        <v>274</v>
      </c>
      <c r="B7" s="339">
        <f>mr</f>
        <v>0</v>
      </c>
      <c r="C7" s="338" t="s">
        <v>275</v>
      </c>
      <c r="D7" s="339">
        <f>Титульный!C7</f>
        <v>0</v>
      </c>
      <c r="E7" s="336"/>
      <c r="F7" s="336"/>
      <c r="G7" s="336"/>
      <c r="H7" s="336"/>
    </row>
    <row r="8" spans="1:8">
      <c r="A8" s="460" t="s">
        <v>0</v>
      </c>
      <c r="B8" s="460" t="s">
        <v>891</v>
      </c>
      <c r="C8" s="461" t="s">
        <v>401</v>
      </c>
      <c r="D8" s="461"/>
      <c r="E8" s="461"/>
      <c r="F8" s="461" t="s">
        <v>1184</v>
      </c>
      <c r="G8" s="461"/>
      <c r="H8" s="461"/>
    </row>
    <row r="9" spans="1:8">
      <c r="A9" s="460"/>
      <c r="B9" s="460"/>
      <c r="C9" s="462">
        <v>2025</v>
      </c>
      <c r="D9" s="462"/>
      <c r="E9" s="462"/>
      <c r="F9" s="462"/>
      <c r="G9" s="462"/>
      <c r="H9" s="462"/>
    </row>
    <row r="10" spans="1:8" ht="28.5">
      <c r="A10" s="460"/>
      <c r="B10" s="460"/>
      <c r="C10" s="366" t="s">
        <v>842</v>
      </c>
      <c r="D10" s="366" t="s">
        <v>1185</v>
      </c>
      <c r="E10" s="366" t="s">
        <v>1186</v>
      </c>
      <c r="F10" s="366" t="s">
        <v>842</v>
      </c>
      <c r="G10" s="366" t="s">
        <v>1185</v>
      </c>
      <c r="H10" s="366" t="s">
        <v>1186</v>
      </c>
    </row>
    <row r="11" spans="1:8">
      <c r="A11" s="341">
        <v>1</v>
      </c>
      <c r="B11" s="342" t="s">
        <v>1187</v>
      </c>
      <c r="C11" s="343"/>
      <c r="D11" s="343"/>
      <c r="E11" s="340">
        <f>D11+C11</f>
        <v>0</v>
      </c>
      <c r="F11" s="344"/>
      <c r="G11" s="344"/>
      <c r="H11" s="340">
        <f>G11+F11</f>
        <v>0</v>
      </c>
    </row>
    <row r="12" spans="1:8" ht="30">
      <c r="A12" s="341">
        <v>2</v>
      </c>
      <c r="B12" s="342" t="s">
        <v>1188</v>
      </c>
      <c r="C12" s="343"/>
      <c r="D12" s="343"/>
      <c r="E12" s="343"/>
      <c r="F12" s="344"/>
      <c r="G12" s="344"/>
      <c r="H12" s="344"/>
    </row>
    <row r="13" spans="1:8" ht="30">
      <c r="A13" s="341">
        <v>3</v>
      </c>
      <c r="B13" s="342" t="s">
        <v>1189</v>
      </c>
      <c r="C13" s="343"/>
      <c r="D13" s="343"/>
      <c r="E13" s="343"/>
      <c r="F13" s="344"/>
      <c r="G13" s="344"/>
      <c r="H13" s="344"/>
    </row>
    <row r="14" spans="1:8" ht="75">
      <c r="A14" s="341">
        <v>4</v>
      </c>
      <c r="B14" s="342" t="s">
        <v>1190</v>
      </c>
      <c r="C14" s="343"/>
      <c r="D14" s="343"/>
      <c r="E14" s="343"/>
      <c r="F14" s="344"/>
      <c r="G14" s="344"/>
      <c r="H14" s="344"/>
    </row>
    <row r="15" spans="1:8" ht="29.25">
      <c r="A15" s="341">
        <v>5</v>
      </c>
      <c r="B15" s="345" t="s">
        <v>1191</v>
      </c>
      <c r="C15" s="346">
        <f>C17+C18</f>
        <v>0</v>
      </c>
      <c r="D15" s="346">
        <f t="shared" ref="D15:E15" si="0">D17+D18</f>
        <v>0</v>
      </c>
      <c r="E15" s="346">
        <f t="shared" si="0"/>
        <v>0</v>
      </c>
      <c r="F15" s="346">
        <f>F12*F11+F14*F11*F13</f>
        <v>0</v>
      </c>
      <c r="G15" s="346">
        <f>G12*G11+G14*G11*G13</f>
        <v>0</v>
      </c>
      <c r="H15" s="346">
        <f>G15+F15</f>
        <v>0</v>
      </c>
    </row>
    <row r="16" spans="1:8">
      <c r="A16" s="341"/>
      <c r="B16" s="345" t="s">
        <v>295</v>
      </c>
      <c r="C16" s="346"/>
      <c r="D16" s="346"/>
      <c r="E16" s="346"/>
      <c r="F16" s="346"/>
      <c r="G16" s="346"/>
      <c r="H16" s="346"/>
    </row>
    <row r="17" spans="1:8" ht="29.25">
      <c r="A17" s="341" t="s">
        <v>11</v>
      </c>
      <c r="B17" s="345" t="s">
        <v>1192</v>
      </c>
      <c r="C17" s="346">
        <f>C12*C11</f>
        <v>0</v>
      </c>
      <c r="D17" s="346">
        <f t="shared" ref="D17" si="1">D12*D11</f>
        <v>0</v>
      </c>
      <c r="E17" s="346">
        <f t="shared" ref="E17:E18" si="2">D17+C17</f>
        <v>0</v>
      </c>
      <c r="F17" s="346"/>
      <c r="G17" s="346"/>
      <c r="H17" s="346"/>
    </row>
    <row r="18" spans="1:8" ht="29.25">
      <c r="A18" s="341" t="s">
        <v>12</v>
      </c>
      <c r="B18" s="345" t="s">
        <v>1193</v>
      </c>
      <c r="C18" s="346">
        <f>C11*C14*C13</f>
        <v>0</v>
      </c>
      <c r="D18" s="346">
        <f t="shared" ref="D18" si="3">D11*D14*D13</f>
        <v>0</v>
      </c>
      <c r="E18" s="346">
        <f t="shared" si="2"/>
        <v>0</v>
      </c>
      <c r="F18" s="346"/>
      <c r="G18" s="346"/>
      <c r="H18" s="346"/>
    </row>
    <row r="19" spans="1:8" ht="57">
      <c r="A19" s="341">
        <v>6</v>
      </c>
      <c r="B19" s="347" t="s">
        <v>1194</v>
      </c>
      <c r="C19" s="456">
        <f>'форма №2'!C11</f>
        <v>0</v>
      </c>
      <c r="D19" s="456"/>
      <c r="E19" s="456"/>
      <c r="F19" s="457">
        <f>'форма №2'!D11</f>
        <v>0</v>
      </c>
      <c r="G19" s="457"/>
      <c r="H19" s="457"/>
    </row>
    <row r="20" spans="1:8">
      <c r="A20" s="341">
        <v>7</v>
      </c>
      <c r="B20" s="347" t="s">
        <v>1195</v>
      </c>
      <c r="C20" s="458">
        <f>C19-E15</f>
        <v>0</v>
      </c>
      <c r="D20" s="458"/>
      <c r="E20" s="458"/>
      <c r="F20" s="458">
        <f>F19-H15</f>
        <v>0</v>
      </c>
      <c r="G20" s="458"/>
      <c r="H20" s="458"/>
    </row>
  </sheetData>
  <sheetProtection password="DF0E" sheet="1" insertHyperlinks="0"/>
  <mergeCells count="10">
    <mergeCell ref="A8:A10"/>
    <mergeCell ref="B8:B10"/>
    <mergeCell ref="C8:E8"/>
    <mergeCell ref="F8:H8"/>
    <mergeCell ref="C9:H9"/>
    <mergeCell ref="C19:E19"/>
    <mergeCell ref="F19:H19"/>
    <mergeCell ref="C20:E20"/>
    <mergeCell ref="F20:H20"/>
    <mergeCell ref="B3:E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B2:L23"/>
  <sheetViews>
    <sheetView topLeftCell="A4" workbookViewId="0">
      <selection activeCell="E33" sqref="E33"/>
    </sheetView>
  </sheetViews>
  <sheetFormatPr defaultRowHeight="15.75" outlineLevelCol="1"/>
  <cols>
    <col min="2" max="2" width="17.75" customWidth="1"/>
    <col min="3" max="3" width="19.125" customWidth="1"/>
    <col min="4" max="4" width="28" customWidth="1"/>
    <col min="5" max="5" width="21.5" customWidth="1"/>
    <col min="6" max="6" width="15.875" customWidth="1"/>
    <col min="7" max="7" width="21.875" customWidth="1"/>
    <col min="8" max="8" width="14.25" hidden="1" customWidth="1" outlineLevel="1"/>
    <col min="9" max="9" width="14.875" hidden="1" customWidth="1" outlineLevel="1"/>
    <col min="10" max="10" width="2" hidden="1" customWidth="1" outlineLevel="1"/>
    <col min="11" max="11" width="9" collapsed="1"/>
  </cols>
  <sheetData>
    <row r="2" spans="2:12">
      <c r="C2" s="11" t="s">
        <v>1217</v>
      </c>
    </row>
    <row r="3" spans="2:12" s="10" customFormat="1">
      <c r="C3" s="11"/>
      <c r="D3" s="350" t="str">
        <f>Титульный!C10</f>
        <v xml:space="preserve"> </v>
      </c>
    </row>
    <row r="4" spans="2:12" s="10" customFormat="1">
      <c r="C4" s="11"/>
      <c r="D4" s="359" t="str">
        <f>Титульный!C17</f>
        <v>2025</v>
      </c>
    </row>
    <row r="5" spans="2:12">
      <c r="D5" s="11" t="str">
        <f>Титульный!C19</f>
        <v>горячее водоснабжение в закрытой системе</v>
      </c>
    </row>
    <row r="6" spans="2:12">
      <c r="B6" s="360" t="s">
        <v>274</v>
      </c>
      <c r="C6" s="361">
        <f>mr</f>
        <v>0</v>
      </c>
      <c r="D6" s="360" t="s">
        <v>275</v>
      </c>
      <c r="E6" s="361">
        <f>Титульный!C7</f>
        <v>0</v>
      </c>
      <c r="F6" s="349"/>
      <c r="G6" s="349"/>
      <c r="H6" s="349"/>
      <c r="I6" s="349"/>
      <c r="J6" s="349"/>
      <c r="K6" s="349"/>
      <c r="L6" s="349"/>
    </row>
    <row r="7" spans="2:12" s="10" customFormat="1">
      <c r="B7" s="463" t="s">
        <v>1196</v>
      </c>
      <c r="C7" s="463" t="s">
        <v>1197</v>
      </c>
      <c r="D7" s="463" t="s">
        <v>1198</v>
      </c>
      <c r="E7" s="464" t="s">
        <v>1218</v>
      </c>
      <c r="F7" s="464"/>
      <c r="G7" s="464"/>
      <c r="H7" s="464" t="s">
        <v>1219</v>
      </c>
      <c r="I7" s="464"/>
      <c r="J7" s="464"/>
      <c r="K7" s="349"/>
      <c r="L7" s="349"/>
    </row>
    <row r="8" spans="2:12" ht="91.5" customHeight="1">
      <c r="B8" s="463"/>
      <c r="C8" s="463"/>
      <c r="D8" s="463"/>
      <c r="E8" s="351" t="s">
        <v>1199</v>
      </c>
      <c r="F8" s="351" t="s">
        <v>1200</v>
      </c>
      <c r="G8" s="351" t="s">
        <v>1201</v>
      </c>
      <c r="H8" s="351" t="s">
        <v>1199</v>
      </c>
      <c r="I8" s="351" t="s">
        <v>1200</v>
      </c>
      <c r="J8" s="351" t="s">
        <v>1201</v>
      </c>
      <c r="K8" s="349"/>
      <c r="L8" s="349"/>
    </row>
    <row r="9" spans="2:12">
      <c r="B9" s="352" t="s">
        <v>1202</v>
      </c>
      <c r="C9" s="356"/>
      <c r="D9" s="356"/>
      <c r="E9" s="357"/>
      <c r="F9" s="357"/>
      <c r="G9" s="354">
        <f>F9*E9</f>
        <v>0</v>
      </c>
      <c r="H9" s="362"/>
      <c r="I9" s="362"/>
      <c r="J9" s="354">
        <f>I9*H9</f>
        <v>0</v>
      </c>
    </row>
    <row r="10" spans="2:12">
      <c r="B10" s="352" t="s">
        <v>1203</v>
      </c>
      <c r="C10" s="356"/>
      <c r="D10" s="356"/>
      <c r="E10" s="357"/>
      <c r="F10" s="357"/>
      <c r="G10" s="354">
        <f t="shared" ref="G10:G20" si="0">F10*E10</f>
        <v>0</v>
      </c>
      <c r="H10" s="362"/>
      <c r="I10" s="362"/>
      <c r="J10" s="354">
        <f t="shared" ref="J10:J20" si="1">I10*H10</f>
        <v>0</v>
      </c>
    </row>
    <row r="11" spans="2:12">
      <c r="B11" s="352" t="s">
        <v>1204</v>
      </c>
      <c r="C11" s="356"/>
      <c r="D11" s="356"/>
      <c r="E11" s="357"/>
      <c r="F11" s="357"/>
      <c r="G11" s="354">
        <f t="shared" si="0"/>
        <v>0</v>
      </c>
      <c r="H11" s="362"/>
      <c r="I11" s="362"/>
      <c r="J11" s="354">
        <f t="shared" si="1"/>
        <v>0</v>
      </c>
    </row>
    <row r="12" spans="2:12">
      <c r="B12" s="352" t="s">
        <v>1205</v>
      </c>
      <c r="C12" s="356"/>
      <c r="D12" s="356"/>
      <c r="E12" s="357"/>
      <c r="F12" s="357"/>
      <c r="G12" s="354">
        <f t="shared" si="0"/>
        <v>0</v>
      </c>
      <c r="H12" s="362"/>
      <c r="I12" s="362"/>
      <c r="J12" s="354">
        <f t="shared" si="1"/>
        <v>0</v>
      </c>
    </row>
    <row r="13" spans="2:12">
      <c r="B13" s="352" t="s">
        <v>1206</v>
      </c>
      <c r="C13" s="356"/>
      <c r="D13" s="356"/>
      <c r="E13" s="357"/>
      <c r="F13" s="357"/>
      <c r="G13" s="354">
        <f t="shared" si="0"/>
        <v>0</v>
      </c>
      <c r="H13" s="362"/>
      <c r="I13" s="362"/>
      <c r="J13" s="354">
        <f t="shared" si="1"/>
        <v>0</v>
      </c>
    </row>
    <row r="14" spans="2:12">
      <c r="B14" s="352" t="s">
        <v>1207</v>
      </c>
      <c r="C14" s="356"/>
      <c r="D14" s="356"/>
      <c r="E14" s="357"/>
      <c r="F14" s="357"/>
      <c r="G14" s="354">
        <f t="shared" si="0"/>
        <v>0</v>
      </c>
      <c r="H14" s="362"/>
      <c r="I14" s="362"/>
      <c r="J14" s="354">
        <f t="shared" si="1"/>
        <v>0</v>
      </c>
    </row>
    <row r="15" spans="2:12">
      <c r="B15" s="352" t="s">
        <v>1208</v>
      </c>
      <c r="C15" s="356"/>
      <c r="D15" s="356"/>
      <c r="E15" s="357"/>
      <c r="F15" s="357"/>
      <c r="G15" s="354">
        <f t="shared" si="0"/>
        <v>0</v>
      </c>
      <c r="H15" s="362"/>
      <c r="I15" s="362"/>
      <c r="J15" s="354">
        <f t="shared" si="1"/>
        <v>0</v>
      </c>
    </row>
    <row r="16" spans="2:12">
      <c r="B16" s="352" t="s">
        <v>1209</v>
      </c>
      <c r="C16" s="356"/>
      <c r="D16" s="356"/>
      <c r="E16" s="357"/>
      <c r="F16" s="357"/>
      <c r="G16" s="354">
        <f t="shared" si="0"/>
        <v>0</v>
      </c>
      <c r="H16" s="362"/>
      <c r="I16" s="362"/>
      <c r="J16" s="354">
        <f t="shared" si="1"/>
        <v>0</v>
      </c>
    </row>
    <row r="17" spans="2:10">
      <c r="B17" s="352" t="s">
        <v>1210</v>
      </c>
      <c r="C17" s="356"/>
      <c r="D17" s="356"/>
      <c r="E17" s="357"/>
      <c r="F17" s="357"/>
      <c r="G17" s="354">
        <f t="shared" si="0"/>
        <v>0</v>
      </c>
      <c r="H17" s="362"/>
      <c r="I17" s="362"/>
      <c r="J17" s="354">
        <f t="shared" si="1"/>
        <v>0</v>
      </c>
    </row>
    <row r="18" spans="2:10">
      <c r="B18" s="352" t="s">
        <v>1211</v>
      </c>
      <c r="C18" s="356"/>
      <c r="D18" s="356"/>
      <c r="E18" s="357"/>
      <c r="F18" s="357"/>
      <c r="G18" s="354">
        <f t="shared" si="0"/>
        <v>0</v>
      </c>
      <c r="H18" s="362"/>
      <c r="I18" s="362"/>
      <c r="J18" s="354">
        <f t="shared" si="1"/>
        <v>0</v>
      </c>
    </row>
    <row r="19" spans="2:10">
      <c r="B19" s="352" t="s">
        <v>1212</v>
      </c>
      <c r="C19" s="356"/>
      <c r="D19" s="356"/>
      <c r="E19" s="357"/>
      <c r="F19" s="357"/>
      <c r="G19" s="354">
        <f t="shared" si="0"/>
        <v>0</v>
      </c>
      <c r="H19" s="362"/>
      <c r="I19" s="362"/>
      <c r="J19" s="354">
        <f t="shared" si="1"/>
        <v>0</v>
      </c>
    </row>
    <row r="20" spans="2:10">
      <c r="B20" s="352" t="s">
        <v>1213</v>
      </c>
      <c r="C20" s="356"/>
      <c r="D20" s="356"/>
      <c r="E20" s="357"/>
      <c r="F20" s="357"/>
      <c r="G20" s="354">
        <f t="shared" si="0"/>
        <v>0</v>
      </c>
      <c r="H20" s="362"/>
      <c r="I20" s="362"/>
      <c r="J20" s="354">
        <f t="shared" si="1"/>
        <v>0</v>
      </c>
    </row>
    <row r="21" spans="2:10">
      <c r="B21" s="353" t="s">
        <v>1215</v>
      </c>
      <c r="C21" s="358" t="s">
        <v>21</v>
      </c>
      <c r="D21" s="358" t="s">
        <v>21</v>
      </c>
      <c r="E21" s="355">
        <f>SUM(E9:E14)</f>
        <v>0</v>
      </c>
      <c r="F21" s="355">
        <f>IF(E21=0,0,G21/E21)</f>
        <v>0</v>
      </c>
      <c r="G21" s="355">
        <f>SUM(G9:G14)</f>
        <v>0</v>
      </c>
      <c r="H21" s="355">
        <f>SUM(H9:H14)</f>
        <v>0</v>
      </c>
      <c r="I21" s="355">
        <f>IF(H21=0,0,J21/H21)</f>
        <v>0</v>
      </c>
      <c r="J21" s="355">
        <f>SUM(J9:J14)</f>
        <v>0</v>
      </c>
    </row>
    <row r="22" spans="2:10">
      <c r="B22" s="353" t="s">
        <v>1216</v>
      </c>
      <c r="C22" s="358" t="s">
        <v>21</v>
      </c>
      <c r="D22" s="358" t="s">
        <v>21</v>
      </c>
      <c r="E22" s="355">
        <f>SUM(E15:E20)</f>
        <v>0</v>
      </c>
      <c r="F22" s="355">
        <f t="shared" ref="F22:F23" si="2">IF(E22=0,0,G22/E22)</f>
        <v>0</v>
      </c>
      <c r="G22" s="355">
        <f>SUM(G15:G20)</f>
        <v>0</v>
      </c>
      <c r="H22" s="355">
        <f>SUM(H15:H20)</f>
        <v>0</v>
      </c>
      <c r="I22" s="355">
        <f t="shared" ref="I22:I23" si="3">IF(H22=0,0,J22/H22)</f>
        <v>0</v>
      </c>
      <c r="J22" s="355">
        <f>SUM(J15:J20)</f>
        <v>0</v>
      </c>
    </row>
    <row r="23" spans="2:10">
      <c r="B23" s="353" t="s">
        <v>1214</v>
      </c>
      <c r="C23" s="358" t="s">
        <v>21</v>
      </c>
      <c r="D23" s="358" t="s">
        <v>21</v>
      </c>
      <c r="E23" s="355">
        <f>E21+E22</f>
        <v>0</v>
      </c>
      <c r="F23" s="355">
        <f t="shared" si="2"/>
        <v>0</v>
      </c>
      <c r="G23" s="355">
        <f>G21+G22</f>
        <v>0</v>
      </c>
      <c r="H23" s="355">
        <f>H21+H22</f>
        <v>0</v>
      </c>
      <c r="I23" s="355">
        <f t="shared" si="3"/>
        <v>0</v>
      </c>
      <c r="J23" s="355">
        <f>J21+J22</f>
        <v>0</v>
      </c>
    </row>
  </sheetData>
  <sheetProtection password="DF0E" sheet="1" insertHyperlinks="0"/>
  <mergeCells count="5">
    <mergeCell ref="B7:B8"/>
    <mergeCell ref="C7:C8"/>
    <mergeCell ref="D7:D8"/>
    <mergeCell ref="E7:G7"/>
    <mergeCell ref="H7:J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I115"/>
  <sheetViews>
    <sheetView zoomScale="90" zoomScaleNormal="90" workbookViewId="0">
      <selection activeCell="A2" sqref="A2:H2"/>
    </sheetView>
  </sheetViews>
  <sheetFormatPr defaultRowHeight="15.75"/>
  <cols>
    <col min="1" max="1" width="10.375" style="10" customWidth="1"/>
    <col min="2" max="2" width="13.75" style="10" customWidth="1"/>
    <col min="3" max="3" width="44.875" style="10" customWidth="1"/>
    <col min="4" max="4" width="43.5" style="10" customWidth="1"/>
    <col min="5" max="6" width="13.25" style="10" customWidth="1"/>
    <col min="7" max="7" width="28" style="10" customWidth="1"/>
    <col min="8" max="8" width="25.5" style="10" customWidth="1"/>
    <col min="9" max="9" width="14.875" style="10" customWidth="1"/>
    <col min="10" max="16384" width="9" style="10"/>
  </cols>
  <sheetData>
    <row r="1" spans="1:9" ht="26.25" customHeight="1">
      <c r="A1" s="465" t="s">
        <v>1242</v>
      </c>
      <c r="B1" s="465"/>
      <c r="C1" s="465"/>
      <c r="D1" s="465"/>
      <c r="E1" s="465"/>
      <c r="F1" s="465"/>
      <c r="G1" s="465"/>
      <c r="H1" s="465"/>
      <c r="I1" s="300"/>
    </row>
    <row r="2" spans="1:9" ht="24" customHeight="1">
      <c r="A2" s="466" t="str">
        <f>Титульный!C10</f>
        <v xml:space="preserve"> </v>
      </c>
      <c r="B2" s="465"/>
      <c r="C2" s="465"/>
      <c r="D2" s="465"/>
      <c r="E2" s="465"/>
      <c r="F2" s="465"/>
      <c r="G2" s="465"/>
      <c r="H2" s="465"/>
    </row>
    <row r="3" spans="1:9" ht="22.5" customHeight="1">
      <c r="A3" s="465" t="str">
        <f>Титульный!C19</f>
        <v>горячее водоснабжение в закрытой системе</v>
      </c>
      <c r="B3" s="465"/>
      <c r="C3" s="465"/>
      <c r="D3" s="465"/>
      <c r="E3" s="465"/>
      <c r="F3" s="465"/>
      <c r="G3" s="465"/>
      <c r="H3" s="465"/>
    </row>
    <row r="4" spans="1:9">
      <c r="A4" s="301" t="s">
        <v>302</v>
      </c>
      <c r="B4" s="302">
        <f>Титульный!C6</f>
        <v>0</v>
      </c>
      <c r="C4" s="302"/>
      <c r="D4" s="302"/>
      <c r="E4" s="302"/>
      <c r="F4" s="302"/>
      <c r="G4" s="301" t="s">
        <v>275</v>
      </c>
      <c r="H4" s="302">
        <f>Титульный!C7</f>
        <v>0</v>
      </c>
    </row>
    <row r="5" spans="1:9" ht="63">
      <c r="A5" s="303" t="s">
        <v>977</v>
      </c>
      <c r="B5" s="303" t="s">
        <v>978</v>
      </c>
      <c r="C5" s="303" t="s">
        <v>979</v>
      </c>
      <c r="D5" s="303" t="s">
        <v>980</v>
      </c>
      <c r="E5" s="303" t="s">
        <v>981</v>
      </c>
      <c r="F5" s="303" t="s">
        <v>982</v>
      </c>
      <c r="G5" s="303" t="s">
        <v>983</v>
      </c>
      <c r="H5" s="303" t="s">
        <v>984</v>
      </c>
    </row>
    <row r="6" spans="1:9">
      <c r="A6" s="304"/>
      <c r="B6" s="305"/>
      <c r="C6" s="323"/>
      <c r="D6" s="323"/>
      <c r="E6" s="307">
        <f>IF(OR(D6="Соответствует требованиям по температуре", D6="Соответствует требованиям (за исключением температуры)"),0,1)</f>
        <v>1</v>
      </c>
      <c r="F6" s="307">
        <f>IF(B6=0,0,1)</f>
        <v>0</v>
      </c>
      <c r="G6" s="308"/>
      <c r="H6" s="308"/>
    </row>
    <row r="7" spans="1:9">
      <c r="A7" s="304"/>
      <c r="B7" s="304"/>
      <c r="C7" s="323"/>
      <c r="D7" s="323"/>
      <c r="E7" s="307">
        <f t="shared" ref="E7:E112" si="0">IF(D7="Соответствует качеству",0,1)</f>
        <v>1</v>
      </c>
      <c r="F7" s="307">
        <f t="shared" ref="F7:F112" si="1">IF(B7=0,0,1)</f>
        <v>0</v>
      </c>
      <c r="G7" s="308"/>
      <c r="H7" s="308"/>
    </row>
    <row r="8" spans="1:9">
      <c r="A8" s="304"/>
      <c r="B8" s="309"/>
      <c r="C8" s="323"/>
      <c r="D8" s="323"/>
      <c r="E8" s="307">
        <f t="shared" si="0"/>
        <v>1</v>
      </c>
      <c r="F8" s="307">
        <f t="shared" si="1"/>
        <v>0</v>
      </c>
      <c r="G8" s="308"/>
      <c r="H8" s="308"/>
    </row>
    <row r="9" spans="1:9">
      <c r="A9" s="304"/>
      <c r="B9" s="304"/>
      <c r="C9" s="323"/>
      <c r="D9" s="323"/>
      <c r="E9" s="307">
        <f t="shared" si="0"/>
        <v>1</v>
      </c>
      <c r="F9" s="307">
        <f t="shared" si="1"/>
        <v>0</v>
      </c>
      <c r="G9" s="308"/>
      <c r="H9" s="308"/>
    </row>
    <row r="10" spans="1:9">
      <c r="A10" s="304"/>
      <c r="B10" s="304"/>
      <c r="C10" s="323"/>
      <c r="D10" s="323"/>
      <c r="E10" s="307">
        <f t="shared" si="0"/>
        <v>1</v>
      </c>
      <c r="F10" s="307">
        <f t="shared" si="1"/>
        <v>0</v>
      </c>
      <c r="G10" s="308"/>
      <c r="H10" s="308"/>
    </row>
    <row r="11" spans="1:9">
      <c r="A11" s="304"/>
      <c r="B11" s="304"/>
      <c r="C11" s="323"/>
      <c r="D11" s="323"/>
      <c r="E11" s="307">
        <f t="shared" si="0"/>
        <v>1</v>
      </c>
      <c r="F11" s="307">
        <f t="shared" si="1"/>
        <v>0</v>
      </c>
      <c r="G11" s="308"/>
      <c r="H11" s="308"/>
    </row>
    <row r="12" spans="1:9">
      <c r="A12" s="304"/>
      <c r="B12" s="304"/>
      <c r="C12" s="323"/>
      <c r="D12" s="323"/>
      <c r="E12" s="307">
        <f t="shared" si="0"/>
        <v>1</v>
      </c>
      <c r="F12" s="307">
        <f t="shared" si="1"/>
        <v>0</v>
      </c>
      <c r="G12" s="308"/>
      <c r="H12" s="308"/>
    </row>
    <row r="13" spans="1:9">
      <c r="A13" s="304"/>
      <c r="B13" s="304"/>
      <c r="C13" s="323"/>
      <c r="D13" s="323"/>
      <c r="E13" s="307">
        <f t="shared" si="0"/>
        <v>1</v>
      </c>
      <c r="F13" s="307">
        <f t="shared" si="1"/>
        <v>0</v>
      </c>
      <c r="G13" s="308"/>
      <c r="H13" s="308"/>
    </row>
    <row r="14" spans="1:9">
      <c r="A14" s="304"/>
      <c r="B14" s="304"/>
      <c r="C14" s="323"/>
      <c r="D14" s="323"/>
      <c r="E14" s="307">
        <f t="shared" si="0"/>
        <v>1</v>
      </c>
      <c r="F14" s="307">
        <f t="shared" si="1"/>
        <v>0</v>
      </c>
      <c r="G14" s="308"/>
      <c r="H14" s="308"/>
    </row>
    <row r="15" spans="1:9">
      <c r="A15" s="304"/>
      <c r="B15" s="304"/>
      <c r="C15" s="323"/>
      <c r="D15" s="323"/>
      <c r="E15" s="307">
        <f t="shared" si="0"/>
        <v>1</v>
      </c>
      <c r="F15" s="307">
        <f t="shared" si="1"/>
        <v>0</v>
      </c>
      <c r="G15" s="308"/>
      <c r="H15" s="308"/>
    </row>
    <row r="16" spans="1:9">
      <c r="A16" s="304"/>
      <c r="B16" s="304"/>
      <c r="C16" s="323"/>
      <c r="D16" s="323"/>
      <c r="E16" s="307">
        <f t="shared" si="0"/>
        <v>1</v>
      </c>
      <c r="F16" s="307">
        <f t="shared" si="1"/>
        <v>0</v>
      </c>
      <c r="G16" s="308"/>
      <c r="H16" s="308"/>
    </row>
    <row r="17" spans="1:8">
      <c r="A17" s="304"/>
      <c r="B17" s="304"/>
      <c r="C17" s="323"/>
      <c r="D17" s="323"/>
      <c r="E17" s="307">
        <f t="shared" si="0"/>
        <v>1</v>
      </c>
      <c r="F17" s="307">
        <f t="shared" si="1"/>
        <v>0</v>
      </c>
      <c r="G17" s="308"/>
      <c r="H17" s="308"/>
    </row>
    <row r="18" spans="1:8">
      <c r="A18" s="304"/>
      <c r="B18" s="304"/>
      <c r="C18" s="323"/>
      <c r="D18" s="323"/>
      <c r="E18" s="307">
        <f t="shared" si="0"/>
        <v>1</v>
      </c>
      <c r="F18" s="307">
        <f t="shared" si="1"/>
        <v>0</v>
      </c>
      <c r="G18" s="308"/>
      <c r="H18" s="308"/>
    </row>
    <row r="19" spans="1:8">
      <c r="A19" s="304"/>
      <c r="B19" s="304"/>
      <c r="C19" s="323"/>
      <c r="D19" s="323"/>
      <c r="E19" s="307">
        <f t="shared" si="0"/>
        <v>1</v>
      </c>
      <c r="F19" s="307">
        <f t="shared" si="1"/>
        <v>0</v>
      </c>
      <c r="G19" s="308"/>
      <c r="H19" s="308"/>
    </row>
    <row r="20" spans="1:8">
      <c r="A20" s="304"/>
      <c r="B20" s="304"/>
      <c r="C20" s="323"/>
      <c r="D20" s="323"/>
      <c r="E20" s="307">
        <f t="shared" si="0"/>
        <v>1</v>
      </c>
      <c r="F20" s="307">
        <f t="shared" si="1"/>
        <v>0</v>
      </c>
      <c r="G20" s="308"/>
      <c r="H20" s="308"/>
    </row>
    <row r="21" spans="1:8">
      <c r="A21" s="304"/>
      <c r="B21" s="304"/>
      <c r="C21" s="323"/>
      <c r="D21" s="323"/>
      <c r="E21" s="307">
        <f t="shared" si="0"/>
        <v>1</v>
      </c>
      <c r="F21" s="307">
        <f t="shared" si="1"/>
        <v>0</v>
      </c>
      <c r="G21" s="308"/>
      <c r="H21" s="308"/>
    </row>
    <row r="22" spans="1:8">
      <c r="A22" s="304"/>
      <c r="B22" s="304"/>
      <c r="C22" s="323"/>
      <c r="D22" s="323"/>
      <c r="E22" s="307">
        <f t="shared" si="0"/>
        <v>1</v>
      </c>
      <c r="F22" s="307">
        <f t="shared" si="1"/>
        <v>0</v>
      </c>
      <c r="G22" s="308"/>
      <c r="H22" s="308"/>
    </row>
    <row r="23" spans="1:8">
      <c r="A23" s="304"/>
      <c r="B23" s="304"/>
      <c r="C23" s="323"/>
      <c r="D23" s="323"/>
      <c r="E23" s="307">
        <f t="shared" si="0"/>
        <v>1</v>
      </c>
      <c r="F23" s="307">
        <f t="shared" si="1"/>
        <v>0</v>
      </c>
      <c r="G23" s="308"/>
      <c r="H23" s="308"/>
    </row>
    <row r="24" spans="1:8">
      <c r="A24" s="304"/>
      <c r="B24" s="304"/>
      <c r="C24" s="323"/>
      <c r="D24" s="323"/>
      <c r="E24" s="307">
        <f t="shared" si="0"/>
        <v>1</v>
      </c>
      <c r="F24" s="307">
        <f t="shared" si="1"/>
        <v>0</v>
      </c>
      <c r="G24" s="308"/>
      <c r="H24" s="308"/>
    </row>
    <row r="25" spans="1:8">
      <c r="A25" s="304"/>
      <c r="B25" s="304"/>
      <c r="C25" s="323"/>
      <c r="D25" s="323"/>
      <c r="E25" s="307">
        <f t="shared" si="0"/>
        <v>1</v>
      </c>
      <c r="F25" s="307">
        <f t="shared" si="1"/>
        <v>0</v>
      </c>
      <c r="G25" s="308"/>
      <c r="H25" s="308"/>
    </row>
    <row r="26" spans="1:8">
      <c r="A26" s="304"/>
      <c r="B26" s="304"/>
      <c r="C26" s="323"/>
      <c r="D26" s="323"/>
      <c r="E26" s="307">
        <f t="shared" si="0"/>
        <v>1</v>
      </c>
      <c r="F26" s="307">
        <f t="shared" si="1"/>
        <v>0</v>
      </c>
      <c r="G26" s="308"/>
      <c r="H26" s="308"/>
    </row>
    <row r="27" spans="1:8">
      <c r="A27" s="304"/>
      <c r="B27" s="304"/>
      <c r="C27" s="323"/>
      <c r="D27" s="323"/>
      <c r="E27" s="307">
        <f t="shared" si="0"/>
        <v>1</v>
      </c>
      <c r="F27" s="307">
        <f t="shared" si="1"/>
        <v>0</v>
      </c>
      <c r="G27" s="308"/>
      <c r="H27" s="308"/>
    </row>
    <row r="28" spans="1:8">
      <c r="A28" s="304"/>
      <c r="B28" s="304"/>
      <c r="C28" s="323"/>
      <c r="D28" s="323"/>
      <c r="E28" s="307">
        <f t="shared" si="0"/>
        <v>1</v>
      </c>
      <c r="F28" s="307">
        <f t="shared" si="1"/>
        <v>0</v>
      </c>
      <c r="G28" s="308"/>
      <c r="H28" s="308"/>
    </row>
    <row r="29" spans="1:8">
      <c r="A29" s="304"/>
      <c r="B29" s="304"/>
      <c r="C29" s="323"/>
      <c r="D29" s="323"/>
      <c r="E29" s="307">
        <f t="shared" si="0"/>
        <v>1</v>
      </c>
      <c r="F29" s="307">
        <f t="shared" si="1"/>
        <v>0</v>
      </c>
      <c r="G29" s="308"/>
      <c r="H29" s="308"/>
    </row>
    <row r="30" spans="1:8">
      <c r="A30" s="304"/>
      <c r="B30" s="304"/>
      <c r="C30" s="323"/>
      <c r="D30" s="323"/>
      <c r="E30" s="307">
        <f t="shared" si="0"/>
        <v>1</v>
      </c>
      <c r="F30" s="307">
        <f t="shared" si="1"/>
        <v>0</v>
      </c>
      <c r="G30" s="308"/>
      <c r="H30" s="308"/>
    </row>
    <row r="31" spans="1:8">
      <c r="A31" s="304"/>
      <c r="B31" s="304"/>
      <c r="C31" s="323"/>
      <c r="D31" s="323"/>
      <c r="E31" s="307">
        <f t="shared" si="0"/>
        <v>1</v>
      </c>
      <c r="F31" s="307">
        <f t="shared" si="1"/>
        <v>0</v>
      </c>
      <c r="G31" s="308"/>
      <c r="H31" s="308"/>
    </row>
    <row r="32" spans="1:8">
      <c r="A32" s="304"/>
      <c r="B32" s="304"/>
      <c r="C32" s="323"/>
      <c r="D32" s="323"/>
      <c r="E32" s="307">
        <f t="shared" si="0"/>
        <v>1</v>
      </c>
      <c r="F32" s="307">
        <f t="shared" si="1"/>
        <v>0</v>
      </c>
      <c r="G32" s="308"/>
      <c r="H32" s="308"/>
    </row>
    <row r="33" spans="1:8">
      <c r="A33" s="304"/>
      <c r="B33" s="304"/>
      <c r="C33" s="323"/>
      <c r="D33" s="323"/>
      <c r="E33" s="307">
        <f t="shared" si="0"/>
        <v>1</v>
      </c>
      <c r="F33" s="307">
        <f t="shared" si="1"/>
        <v>0</v>
      </c>
      <c r="G33" s="308"/>
      <c r="H33" s="308"/>
    </row>
    <row r="34" spans="1:8">
      <c r="A34" s="304"/>
      <c r="B34" s="304"/>
      <c r="C34" s="323"/>
      <c r="D34" s="323"/>
      <c r="E34" s="307">
        <f t="shared" si="0"/>
        <v>1</v>
      </c>
      <c r="F34" s="307">
        <f t="shared" si="1"/>
        <v>0</v>
      </c>
      <c r="G34" s="308"/>
      <c r="H34" s="308"/>
    </row>
    <row r="35" spans="1:8">
      <c r="A35" s="304"/>
      <c r="B35" s="304"/>
      <c r="C35" s="323"/>
      <c r="D35" s="323"/>
      <c r="E35" s="307">
        <f t="shared" si="0"/>
        <v>1</v>
      </c>
      <c r="F35" s="307">
        <f t="shared" si="1"/>
        <v>0</v>
      </c>
      <c r="G35" s="308"/>
      <c r="H35" s="308"/>
    </row>
    <row r="36" spans="1:8">
      <c r="A36" s="304"/>
      <c r="B36" s="304"/>
      <c r="C36" s="323"/>
      <c r="D36" s="323"/>
      <c r="E36" s="307">
        <f t="shared" si="0"/>
        <v>1</v>
      </c>
      <c r="F36" s="307">
        <f t="shared" si="1"/>
        <v>0</v>
      </c>
      <c r="G36" s="308"/>
      <c r="H36" s="308"/>
    </row>
    <row r="37" spans="1:8">
      <c r="A37" s="304"/>
      <c r="B37" s="304"/>
      <c r="C37" s="323"/>
      <c r="D37" s="323"/>
      <c r="E37" s="307">
        <f t="shared" si="0"/>
        <v>1</v>
      </c>
      <c r="F37" s="307">
        <f t="shared" si="1"/>
        <v>0</v>
      </c>
      <c r="G37" s="308"/>
      <c r="H37" s="308"/>
    </row>
    <row r="38" spans="1:8">
      <c r="A38" s="304"/>
      <c r="B38" s="304"/>
      <c r="C38" s="323"/>
      <c r="D38" s="323"/>
      <c r="E38" s="307">
        <f t="shared" si="0"/>
        <v>1</v>
      </c>
      <c r="F38" s="307">
        <f t="shared" si="1"/>
        <v>0</v>
      </c>
      <c r="G38" s="308"/>
      <c r="H38" s="308"/>
    </row>
    <row r="39" spans="1:8">
      <c r="A39" s="304"/>
      <c r="B39" s="304"/>
      <c r="C39" s="323"/>
      <c r="D39" s="323"/>
      <c r="E39" s="307">
        <f t="shared" si="0"/>
        <v>1</v>
      </c>
      <c r="F39" s="307">
        <f t="shared" si="1"/>
        <v>0</v>
      </c>
      <c r="G39" s="308"/>
      <c r="H39" s="308"/>
    </row>
    <row r="40" spans="1:8">
      <c r="A40" s="304"/>
      <c r="B40" s="304"/>
      <c r="C40" s="323"/>
      <c r="D40" s="323"/>
      <c r="E40" s="307">
        <f t="shared" si="0"/>
        <v>1</v>
      </c>
      <c r="F40" s="307">
        <f t="shared" si="1"/>
        <v>0</v>
      </c>
      <c r="G40" s="308"/>
      <c r="H40" s="308"/>
    </row>
    <row r="41" spans="1:8">
      <c r="A41" s="304"/>
      <c r="B41" s="304"/>
      <c r="C41" s="323"/>
      <c r="D41" s="323"/>
      <c r="E41" s="307">
        <f t="shared" si="0"/>
        <v>1</v>
      </c>
      <c r="F41" s="307">
        <f t="shared" si="1"/>
        <v>0</v>
      </c>
      <c r="G41" s="308"/>
      <c r="H41" s="308"/>
    </row>
    <row r="42" spans="1:8">
      <c r="A42" s="304"/>
      <c r="B42" s="304"/>
      <c r="C42" s="323"/>
      <c r="D42" s="323"/>
      <c r="E42" s="307">
        <f t="shared" si="0"/>
        <v>1</v>
      </c>
      <c r="F42" s="307">
        <f t="shared" si="1"/>
        <v>0</v>
      </c>
      <c r="G42" s="308"/>
      <c r="H42" s="308"/>
    </row>
    <row r="43" spans="1:8">
      <c r="A43" s="304"/>
      <c r="B43" s="304"/>
      <c r="C43" s="323"/>
      <c r="D43" s="323"/>
      <c r="E43" s="307">
        <f t="shared" si="0"/>
        <v>1</v>
      </c>
      <c r="F43" s="307">
        <f t="shared" si="1"/>
        <v>0</v>
      </c>
      <c r="G43" s="308"/>
      <c r="H43" s="308"/>
    </row>
    <row r="44" spans="1:8">
      <c r="A44" s="304"/>
      <c r="B44" s="304"/>
      <c r="C44" s="323"/>
      <c r="D44" s="323"/>
      <c r="E44" s="307">
        <f t="shared" si="0"/>
        <v>1</v>
      </c>
      <c r="F44" s="307">
        <f t="shared" si="1"/>
        <v>0</v>
      </c>
      <c r="G44" s="308"/>
      <c r="H44" s="308"/>
    </row>
    <row r="45" spans="1:8">
      <c r="A45" s="304"/>
      <c r="B45" s="304"/>
      <c r="C45" s="323"/>
      <c r="D45" s="323"/>
      <c r="E45" s="307">
        <f t="shared" si="0"/>
        <v>1</v>
      </c>
      <c r="F45" s="307">
        <f t="shared" si="1"/>
        <v>0</v>
      </c>
      <c r="G45" s="308"/>
      <c r="H45" s="308"/>
    </row>
    <row r="46" spans="1:8">
      <c r="A46" s="304"/>
      <c r="B46" s="304"/>
      <c r="C46" s="323"/>
      <c r="D46" s="323"/>
      <c r="E46" s="307">
        <f t="shared" si="0"/>
        <v>1</v>
      </c>
      <c r="F46" s="307">
        <f t="shared" si="1"/>
        <v>0</v>
      </c>
      <c r="G46" s="308"/>
      <c r="H46" s="308"/>
    </row>
    <row r="47" spans="1:8">
      <c r="A47" s="304"/>
      <c r="B47" s="304"/>
      <c r="C47" s="323"/>
      <c r="D47" s="323"/>
      <c r="E47" s="307">
        <f t="shared" si="0"/>
        <v>1</v>
      </c>
      <c r="F47" s="307">
        <f t="shared" si="1"/>
        <v>0</v>
      </c>
      <c r="G47" s="308"/>
      <c r="H47" s="308"/>
    </row>
    <row r="48" spans="1:8">
      <c r="A48" s="304"/>
      <c r="B48" s="304"/>
      <c r="C48" s="323"/>
      <c r="D48" s="323"/>
      <c r="E48" s="307">
        <f t="shared" si="0"/>
        <v>1</v>
      </c>
      <c r="F48" s="307">
        <f t="shared" si="1"/>
        <v>0</v>
      </c>
      <c r="G48" s="308"/>
      <c r="H48" s="308"/>
    </row>
    <row r="49" spans="1:8">
      <c r="A49" s="304"/>
      <c r="B49" s="304"/>
      <c r="C49" s="323"/>
      <c r="D49" s="323"/>
      <c r="E49" s="307">
        <f t="shared" si="0"/>
        <v>1</v>
      </c>
      <c r="F49" s="307">
        <f t="shared" si="1"/>
        <v>0</v>
      </c>
      <c r="G49" s="308"/>
      <c r="H49" s="308"/>
    </row>
    <row r="50" spans="1:8">
      <c r="A50" s="304"/>
      <c r="B50" s="304"/>
      <c r="C50" s="323"/>
      <c r="D50" s="323"/>
      <c r="E50" s="307">
        <f t="shared" si="0"/>
        <v>1</v>
      </c>
      <c r="F50" s="307">
        <f t="shared" si="1"/>
        <v>0</v>
      </c>
      <c r="G50" s="308"/>
      <c r="H50" s="308"/>
    </row>
    <row r="51" spans="1:8">
      <c r="A51" s="304"/>
      <c r="B51" s="304"/>
      <c r="C51" s="323"/>
      <c r="D51" s="323"/>
      <c r="E51" s="307">
        <f t="shared" si="0"/>
        <v>1</v>
      </c>
      <c r="F51" s="307">
        <f t="shared" si="1"/>
        <v>0</v>
      </c>
      <c r="G51" s="308"/>
      <c r="H51" s="308"/>
    </row>
    <row r="52" spans="1:8">
      <c r="A52" s="304"/>
      <c r="B52" s="304"/>
      <c r="C52" s="323"/>
      <c r="D52" s="323"/>
      <c r="E52" s="307">
        <f t="shared" si="0"/>
        <v>1</v>
      </c>
      <c r="F52" s="307">
        <f t="shared" si="1"/>
        <v>0</v>
      </c>
      <c r="G52" s="308"/>
      <c r="H52" s="308"/>
    </row>
    <row r="53" spans="1:8">
      <c r="A53" s="304"/>
      <c r="B53" s="304"/>
      <c r="C53" s="323"/>
      <c r="D53" s="323"/>
      <c r="E53" s="307">
        <f t="shared" si="0"/>
        <v>1</v>
      </c>
      <c r="F53" s="307">
        <f t="shared" si="1"/>
        <v>0</v>
      </c>
      <c r="G53" s="308"/>
      <c r="H53" s="308"/>
    </row>
    <row r="54" spans="1:8">
      <c r="A54" s="304"/>
      <c r="B54" s="304"/>
      <c r="C54" s="323"/>
      <c r="D54" s="323"/>
      <c r="E54" s="307">
        <f t="shared" si="0"/>
        <v>1</v>
      </c>
      <c r="F54" s="307">
        <f t="shared" si="1"/>
        <v>0</v>
      </c>
      <c r="G54" s="308"/>
      <c r="H54" s="308"/>
    </row>
    <row r="55" spans="1:8">
      <c r="A55" s="304"/>
      <c r="B55" s="304"/>
      <c r="C55" s="323"/>
      <c r="D55" s="323"/>
      <c r="E55" s="307">
        <f t="shared" si="0"/>
        <v>1</v>
      </c>
      <c r="F55" s="307">
        <f t="shared" si="1"/>
        <v>0</v>
      </c>
      <c r="G55" s="308"/>
      <c r="H55" s="308"/>
    </row>
    <row r="56" spans="1:8">
      <c r="A56" s="304"/>
      <c r="B56" s="304"/>
      <c r="C56" s="323"/>
      <c r="D56" s="323"/>
      <c r="E56" s="307">
        <f t="shared" si="0"/>
        <v>1</v>
      </c>
      <c r="F56" s="307">
        <f t="shared" si="1"/>
        <v>0</v>
      </c>
      <c r="G56" s="308"/>
      <c r="H56" s="308"/>
    </row>
    <row r="57" spans="1:8">
      <c r="A57" s="304"/>
      <c r="B57" s="304"/>
      <c r="C57" s="323"/>
      <c r="D57" s="323"/>
      <c r="E57" s="307">
        <f t="shared" si="0"/>
        <v>1</v>
      </c>
      <c r="F57" s="307">
        <f t="shared" si="1"/>
        <v>0</v>
      </c>
      <c r="G57" s="308"/>
      <c r="H57" s="308"/>
    </row>
    <row r="58" spans="1:8">
      <c r="A58" s="304"/>
      <c r="B58" s="304"/>
      <c r="C58" s="323"/>
      <c r="D58" s="323"/>
      <c r="E58" s="307">
        <f t="shared" si="0"/>
        <v>1</v>
      </c>
      <c r="F58" s="307">
        <f t="shared" si="1"/>
        <v>0</v>
      </c>
      <c r="G58" s="308"/>
      <c r="H58" s="308"/>
    </row>
    <row r="59" spans="1:8">
      <c r="A59" s="304"/>
      <c r="B59" s="304"/>
      <c r="C59" s="323"/>
      <c r="D59" s="323"/>
      <c r="E59" s="307">
        <f t="shared" si="0"/>
        <v>1</v>
      </c>
      <c r="F59" s="307">
        <f t="shared" si="1"/>
        <v>0</v>
      </c>
      <c r="G59" s="308"/>
      <c r="H59" s="308"/>
    </row>
    <row r="60" spans="1:8">
      <c r="A60" s="304"/>
      <c r="B60" s="304"/>
      <c r="C60" s="323"/>
      <c r="D60" s="323"/>
      <c r="E60" s="307">
        <f t="shared" si="0"/>
        <v>1</v>
      </c>
      <c r="F60" s="307">
        <f t="shared" si="1"/>
        <v>0</v>
      </c>
      <c r="G60" s="308"/>
      <c r="H60" s="308"/>
    </row>
    <row r="61" spans="1:8">
      <c r="A61" s="304"/>
      <c r="B61" s="304"/>
      <c r="C61" s="323"/>
      <c r="D61" s="323"/>
      <c r="E61" s="307">
        <f t="shared" si="0"/>
        <v>1</v>
      </c>
      <c r="F61" s="307">
        <f t="shared" si="1"/>
        <v>0</v>
      </c>
      <c r="G61" s="308"/>
      <c r="H61" s="308"/>
    </row>
    <row r="62" spans="1:8">
      <c r="A62" s="304"/>
      <c r="B62" s="304"/>
      <c r="C62" s="323"/>
      <c r="D62" s="323"/>
      <c r="E62" s="307">
        <f t="shared" si="0"/>
        <v>1</v>
      </c>
      <c r="F62" s="307">
        <f t="shared" si="1"/>
        <v>0</v>
      </c>
      <c r="G62" s="308"/>
      <c r="H62" s="308"/>
    </row>
    <row r="63" spans="1:8">
      <c r="A63" s="304"/>
      <c r="B63" s="304"/>
      <c r="C63" s="323"/>
      <c r="D63" s="323"/>
      <c r="E63" s="307">
        <f t="shared" si="0"/>
        <v>1</v>
      </c>
      <c r="F63" s="307">
        <f t="shared" si="1"/>
        <v>0</v>
      </c>
      <c r="G63" s="308"/>
      <c r="H63" s="308"/>
    </row>
    <row r="64" spans="1:8">
      <c r="A64" s="304"/>
      <c r="B64" s="304"/>
      <c r="C64" s="323"/>
      <c r="D64" s="323"/>
      <c r="E64" s="307">
        <f t="shared" si="0"/>
        <v>1</v>
      </c>
      <c r="F64" s="307">
        <f t="shared" si="1"/>
        <v>0</v>
      </c>
      <c r="G64" s="308"/>
      <c r="H64" s="308"/>
    </row>
    <row r="65" spans="1:8">
      <c r="A65" s="304"/>
      <c r="B65" s="304"/>
      <c r="C65" s="323"/>
      <c r="D65" s="323"/>
      <c r="E65" s="307">
        <f t="shared" si="0"/>
        <v>1</v>
      </c>
      <c r="F65" s="307">
        <f t="shared" si="1"/>
        <v>0</v>
      </c>
      <c r="G65" s="308"/>
      <c r="H65" s="308"/>
    </row>
    <row r="66" spans="1:8">
      <c r="A66" s="304"/>
      <c r="B66" s="304"/>
      <c r="C66" s="323"/>
      <c r="D66" s="323"/>
      <c r="E66" s="307">
        <f t="shared" si="0"/>
        <v>1</v>
      </c>
      <c r="F66" s="307">
        <f t="shared" si="1"/>
        <v>0</v>
      </c>
      <c r="G66" s="308"/>
      <c r="H66" s="308"/>
    </row>
    <row r="67" spans="1:8">
      <c r="A67" s="304"/>
      <c r="B67" s="304"/>
      <c r="C67" s="323"/>
      <c r="D67" s="323"/>
      <c r="E67" s="307">
        <f t="shared" si="0"/>
        <v>1</v>
      </c>
      <c r="F67" s="307">
        <f t="shared" si="1"/>
        <v>0</v>
      </c>
      <c r="G67" s="308"/>
      <c r="H67" s="308"/>
    </row>
    <row r="68" spans="1:8">
      <c r="A68" s="304"/>
      <c r="B68" s="304"/>
      <c r="C68" s="323"/>
      <c r="D68" s="323"/>
      <c r="E68" s="307">
        <f t="shared" si="0"/>
        <v>1</v>
      </c>
      <c r="F68" s="307">
        <f t="shared" si="1"/>
        <v>0</v>
      </c>
      <c r="G68" s="308"/>
      <c r="H68" s="308"/>
    </row>
    <row r="69" spans="1:8">
      <c r="A69" s="304"/>
      <c r="B69" s="304"/>
      <c r="C69" s="323"/>
      <c r="D69" s="323"/>
      <c r="E69" s="307">
        <f t="shared" si="0"/>
        <v>1</v>
      </c>
      <c r="F69" s="307">
        <f t="shared" si="1"/>
        <v>0</v>
      </c>
      <c r="G69" s="308"/>
      <c r="H69" s="308"/>
    </row>
    <row r="70" spans="1:8">
      <c r="A70" s="304"/>
      <c r="B70" s="304"/>
      <c r="C70" s="323"/>
      <c r="D70" s="323"/>
      <c r="E70" s="307">
        <f t="shared" si="0"/>
        <v>1</v>
      </c>
      <c r="F70" s="307">
        <f t="shared" si="1"/>
        <v>0</v>
      </c>
      <c r="G70" s="308"/>
      <c r="H70" s="308"/>
    </row>
    <row r="71" spans="1:8">
      <c r="A71" s="304"/>
      <c r="B71" s="304"/>
      <c r="C71" s="323"/>
      <c r="D71" s="323"/>
      <c r="E71" s="307">
        <f t="shared" si="0"/>
        <v>1</v>
      </c>
      <c r="F71" s="307">
        <f t="shared" si="1"/>
        <v>0</v>
      </c>
      <c r="G71" s="308"/>
      <c r="H71" s="308"/>
    </row>
    <row r="72" spans="1:8">
      <c r="A72" s="304"/>
      <c r="B72" s="304"/>
      <c r="C72" s="323"/>
      <c r="D72" s="323"/>
      <c r="E72" s="307">
        <f t="shared" si="0"/>
        <v>1</v>
      </c>
      <c r="F72" s="307">
        <f t="shared" si="1"/>
        <v>0</v>
      </c>
      <c r="G72" s="308"/>
      <c r="H72" s="308"/>
    </row>
    <row r="73" spans="1:8">
      <c r="A73" s="304"/>
      <c r="B73" s="304"/>
      <c r="C73" s="323"/>
      <c r="D73" s="323"/>
      <c r="E73" s="307">
        <f t="shared" si="0"/>
        <v>1</v>
      </c>
      <c r="F73" s="307">
        <f t="shared" si="1"/>
        <v>0</v>
      </c>
      <c r="G73" s="308"/>
      <c r="H73" s="308"/>
    </row>
    <row r="74" spans="1:8">
      <c r="A74" s="304"/>
      <c r="B74" s="304"/>
      <c r="C74" s="323"/>
      <c r="D74" s="323"/>
      <c r="E74" s="307">
        <f t="shared" si="0"/>
        <v>1</v>
      </c>
      <c r="F74" s="307">
        <f t="shared" si="1"/>
        <v>0</v>
      </c>
      <c r="G74" s="308"/>
      <c r="H74" s="308"/>
    </row>
    <row r="75" spans="1:8">
      <c r="A75" s="304"/>
      <c r="B75" s="304"/>
      <c r="C75" s="323"/>
      <c r="D75" s="323"/>
      <c r="E75" s="307">
        <f t="shared" si="0"/>
        <v>1</v>
      </c>
      <c r="F75" s="307">
        <f t="shared" si="1"/>
        <v>0</v>
      </c>
      <c r="G75" s="308"/>
      <c r="H75" s="308"/>
    </row>
    <row r="76" spans="1:8">
      <c r="A76" s="304"/>
      <c r="B76" s="304"/>
      <c r="C76" s="323"/>
      <c r="D76" s="323"/>
      <c r="E76" s="307">
        <f t="shared" si="0"/>
        <v>1</v>
      </c>
      <c r="F76" s="307">
        <f t="shared" si="1"/>
        <v>0</v>
      </c>
      <c r="G76" s="308"/>
      <c r="H76" s="308"/>
    </row>
    <row r="77" spans="1:8">
      <c r="A77" s="304"/>
      <c r="B77" s="304"/>
      <c r="C77" s="323"/>
      <c r="D77" s="323"/>
      <c r="E77" s="307">
        <f t="shared" si="0"/>
        <v>1</v>
      </c>
      <c r="F77" s="307">
        <f t="shared" si="1"/>
        <v>0</v>
      </c>
      <c r="G77" s="308"/>
      <c r="H77" s="308"/>
    </row>
    <row r="78" spans="1:8">
      <c r="A78" s="304"/>
      <c r="B78" s="304"/>
      <c r="C78" s="323"/>
      <c r="D78" s="323"/>
      <c r="E78" s="307">
        <f t="shared" si="0"/>
        <v>1</v>
      </c>
      <c r="F78" s="307">
        <f t="shared" si="1"/>
        <v>0</v>
      </c>
      <c r="G78" s="308"/>
      <c r="H78" s="308"/>
    </row>
    <row r="79" spans="1:8">
      <c r="A79" s="304"/>
      <c r="B79" s="304"/>
      <c r="C79" s="323"/>
      <c r="D79" s="323"/>
      <c r="E79" s="307">
        <f t="shared" si="0"/>
        <v>1</v>
      </c>
      <c r="F79" s="307">
        <f t="shared" si="1"/>
        <v>0</v>
      </c>
      <c r="G79" s="308"/>
      <c r="H79" s="308"/>
    </row>
    <row r="80" spans="1:8">
      <c r="A80" s="304"/>
      <c r="B80" s="304"/>
      <c r="C80" s="323"/>
      <c r="D80" s="323"/>
      <c r="E80" s="307">
        <f t="shared" si="0"/>
        <v>1</v>
      </c>
      <c r="F80" s="307">
        <f t="shared" si="1"/>
        <v>0</v>
      </c>
      <c r="G80" s="308"/>
      <c r="H80" s="308"/>
    </row>
    <row r="81" spans="1:8">
      <c r="A81" s="304"/>
      <c r="B81" s="304"/>
      <c r="C81" s="323"/>
      <c r="D81" s="323"/>
      <c r="E81" s="307">
        <f t="shared" si="0"/>
        <v>1</v>
      </c>
      <c r="F81" s="307">
        <f t="shared" si="1"/>
        <v>0</v>
      </c>
      <c r="G81" s="308"/>
      <c r="H81" s="308"/>
    </row>
    <row r="82" spans="1:8">
      <c r="A82" s="304"/>
      <c r="B82" s="304"/>
      <c r="C82" s="323"/>
      <c r="D82" s="323"/>
      <c r="E82" s="307">
        <f t="shared" si="0"/>
        <v>1</v>
      </c>
      <c r="F82" s="307">
        <f t="shared" si="1"/>
        <v>0</v>
      </c>
      <c r="G82" s="308"/>
      <c r="H82" s="308"/>
    </row>
    <row r="83" spans="1:8">
      <c r="A83" s="304"/>
      <c r="B83" s="304"/>
      <c r="C83" s="323"/>
      <c r="D83" s="323"/>
      <c r="E83" s="307">
        <f t="shared" si="0"/>
        <v>1</v>
      </c>
      <c r="F83" s="307">
        <f t="shared" si="1"/>
        <v>0</v>
      </c>
      <c r="G83" s="308"/>
      <c r="H83" s="308"/>
    </row>
    <row r="84" spans="1:8">
      <c r="A84" s="304"/>
      <c r="B84" s="304"/>
      <c r="C84" s="323"/>
      <c r="D84" s="323"/>
      <c r="E84" s="307">
        <f t="shared" si="0"/>
        <v>1</v>
      </c>
      <c r="F84" s="307">
        <f t="shared" si="1"/>
        <v>0</v>
      </c>
      <c r="G84" s="308"/>
      <c r="H84" s="308"/>
    </row>
    <row r="85" spans="1:8">
      <c r="A85" s="304"/>
      <c r="B85" s="304"/>
      <c r="C85" s="323"/>
      <c r="D85" s="323"/>
      <c r="E85" s="307">
        <f t="shared" si="0"/>
        <v>1</v>
      </c>
      <c r="F85" s="307">
        <f t="shared" si="1"/>
        <v>0</v>
      </c>
      <c r="G85" s="308"/>
      <c r="H85" s="308"/>
    </row>
    <row r="86" spans="1:8">
      <c r="A86" s="304"/>
      <c r="B86" s="304"/>
      <c r="C86" s="323"/>
      <c r="D86" s="323"/>
      <c r="E86" s="307">
        <f t="shared" si="0"/>
        <v>1</v>
      </c>
      <c r="F86" s="307">
        <f t="shared" si="1"/>
        <v>0</v>
      </c>
      <c r="G86" s="308"/>
      <c r="H86" s="308"/>
    </row>
    <row r="87" spans="1:8">
      <c r="A87" s="304"/>
      <c r="B87" s="304"/>
      <c r="C87" s="323"/>
      <c r="D87" s="323"/>
      <c r="E87" s="307">
        <f t="shared" si="0"/>
        <v>1</v>
      </c>
      <c r="F87" s="307">
        <f t="shared" si="1"/>
        <v>0</v>
      </c>
      <c r="G87" s="308"/>
      <c r="H87" s="308"/>
    </row>
    <row r="88" spans="1:8">
      <c r="A88" s="304"/>
      <c r="B88" s="304"/>
      <c r="C88" s="323"/>
      <c r="D88" s="323"/>
      <c r="E88" s="307">
        <f t="shared" si="0"/>
        <v>1</v>
      </c>
      <c r="F88" s="307">
        <f t="shared" si="1"/>
        <v>0</v>
      </c>
      <c r="G88" s="308"/>
      <c r="H88" s="308"/>
    </row>
    <row r="89" spans="1:8">
      <c r="A89" s="304"/>
      <c r="B89" s="304"/>
      <c r="C89" s="323"/>
      <c r="D89" s="323"/>
      <c r="E89" s="307">
        <f t="shared" si="0"/>
        <v>1</v>
      </c>
      <c r="F89" s="307">
        <f t="shared" si="1"/>
        <v>0</v>
      </c>
      <c r="G89" s="308"/>
      <c r="H89" s="308"/>
    </row>
    <row r="90" spans="1:8">
      <c r="A90" s="304"/>
      <c r="B90" s="304"/>
      <c r="C90" s="323"/>
      <c r="D90" s="323"/>
      <c r="E90" s="307">
        <f t="shared" si="0"/>
        <v>1</v>
      </c>
      <c r="F90" s="307">
        <f t="shared" si="1"/>
        <v>0</v>
      </c>
      <c r="G90" s="308"/>
      <c r="H90" s="308"/>
    </row>
    <row r="91" spans="1:8">
      <c r="A91" s="304"/>
      <c r="B91" s="304"/>
      <c r="C91" s="323"/>
      <c r="D91" s="323"/>
      <c r="E91" s="307">
        <f t="shared" si="0"/>
        <v>1</v>
      </c>
      <c r="F91" s="307">
        <f t="shared" si="1"/>
        <v>0</v>
      </c>
      <c r="G91" s="308"/>
      <c r="H91" s="308"/>
    </row>
    <row r="92" spans="1:8">
      <c r="A92" s="304"/>
      <c r="B92" s="304"/>
      <c r="C92" s="323"/>
      <c r="D92" s="323"/>
      <c r="E92" s="307">
        <f t="shared" si="0"/>
        <v>1</v>
      </c>
      <c r="F92" s="307">
        <f t="shared" si="1"/>
        <v>0</v>
      </c>
      <c r="G92" s="308"/>
      <c r="H92" s="308"/>
    </row>
    <row r="93" spans="1:8">
      <c r="A93" s="304"/>
      <c r="B93" s="304"/>
      <c r="C93" s="323"/>
      <c r="D93" s="323"/>
      <c r="E93" s="307">
        <f t="shared" si="0"/>
        <v>1</v>
      </c>
      <c r="F93" s="307">
        <f t="shared" si="1"/>
        <v>0</v>
      </c>
      <c r="G93" s="308"/>
      <c r="H93" s="308"/>
    </row>
    <row r="94" spans="1:8">
      <c r="A94" s="304"/>
      <c r="B94" s="304"/>
      <c r="C94" s="323"/>
      <c r="D94" s="323"/>
      <c r="E94" s="307">
        <f t="shared" si="0"/>
        <v>1</v>
      </c>
      <c r="F94" s="307">
        <f t="shared" si="1"/>
        <v>0</v>
      </c>
      <c r="G94" s="308"/>
      <c r="H94" s="308"/>
    </row>
    <row r="95" spans="1:8">
      <c r="A95" s="304"/>
      <c r="B95" s="304"/>
      <c r="C95" s="323"/>
      <c r="D95" s="323"/>
      <c r="E95" s="307">
        <f t="shared" si="0"/>
        <v>1</v>
      </c>
      <c r="F95" s="307">
        <f t="shared" si="1"/>
        <v>0</v>
      </c>
      <c r="G95" s="308"/>
      <c r="H95" s="308"/>
    </row>
    <row r="96" spans="1:8">
      <c r="A96" s="304"/>
      <c r="B96" s="304"/>
      <c r="C96" s="323"/>
      <c r="D96" s="323"/>
      <c r="E96" s="307">
        <f t="shared" si="0"/>
        <v>1</v>
      </c>
      <c r="F96" s="307">
        <f t="shared" si="1"/>
        <v>0</v>
      </c>
      <c r="G96" s="308"/>
      <c r="H96" s="308"/>
    </row>
    <row r="97" spans="1:8">
      <c r="A97" s="304"/>
      <c r="B97" s="304"/>
      <c r="C97" s="323"/>
      <c r="D97" s="323"/>
      <c r="E97" s="307">
        <f t="shared" si="0"/>
        <v>1</v>
      </c>
      <c r="F97" s="307">
        <f t="shared" si="1"/>
        <v>0</v>
      </c>
      <c r="G97" s="308"/>
      <c r="H97" s="308"/>
    </row>
    <row r="98" spans="1:8">
      <c r="A98" s="304"/>
      <c r="B98" s="304"/>
      <c r="C98" s="323"/>
      <c r="D98" s="323"/>
      <c r="E98" s="307">
        <f t="shared" si="0"/>
        <v>1</v>
      </c>
      <c r="F98" s="307">
        <f t="shared" si="1"/>
        <v>0</v>
      </c>
      <c r="G98" s="308"/>
      <c r="H98" s="308"/>
    </row>
    <row r="99" spans="1:8">
      <c r="A99" s="304"/>
      <c r="B99" s="304"/>
      <c r="C99" s="323"/>
      <c r="D99" s="323"/>
      <c r="E99" s="307">
        <f t="shared" si="0"/>
        <v>1</v>
      </c>
      <c r="F99" s="307">
        <f t="shared" si="1"/>
        <v>0</v>
      </c>
      <c r="G99" s="308"/>
      <c r="H99" s="308"/>
    </row>
    <row r="100" spans="1:8">
      <c r="A100" s="304"/>
      <c r="B100" s="304"/>
      <c r="C100" s="323"/>
      <c r="D100" s="323"/>
      <c r="E100" s="307">
        <f t="shared" si="0"/>
        <v>1</v>
      </c>
      <c r="F100" s="307">
        <f t="shared" si="1"/>
        <v>0</v>
      </c>
      <c r="G100" s="308"/>
      <c r="H100" s="308"/>
    </row>
    <row r="101" spans="1:8">
      <c r="A101" s="304"/>
      <c r="B101" s="304"/>
      <c r="C101" s="323"/>
      <c r="D101" s="323"/>
      <c r="E101" s="307">
        <f t="shared" si="0"/>
        <v>1</v>
      </c>
      <c r="F101" s="307">
        <f t="shared" si="1"/>
        <v>0</v>
      </c>
      <c r="G101" s="308"/>
      <c r="H101" s="308"/>
    </row>
    <row r="102" spans="1:8">
      <c r="A102" s="304"/>
      <c r="B102" s="304"/>
      <c r="C102" s="323"/>
      <c r="D102" s="323"/>
      <c r="E102" s="307">
        <f t="shared" si="0"/>
        <v>1</v>
      </c>
      <c r="F102" s="307">
        <f t="shared" si="1"/>
        <v>0</v>
      </c>
      <c r="G102" s="308"/>
      <c r="H102" s="308"/>
    </row>
    <row r="103" spans="1:8">
      <c r="A103" s="304"/>
      <c r="B103" s="304"/>
      <c r="C103" s="323"/>
      <c r="D103" s="323"/>
      <c r="E103" s="307">
        <f t="shared" si="0"/>
        <v>1</v>
      </c>
      <c r="F103" s="307">
        <f t="shared" si="1"/>
        <v>0</v>
      </c>
      <c r="G103" s="308"/>
      <c r="H103" s="308"/>
    </row>
    <row r="104" spans="1:8">
      <c r="A104" s="304"/>
      <c r="B104" s="304"/>
      <c r="C104" s="323"/>
      <c r="D104" s="323"/>
      <c r="E104" s="307">
        <f t="shared" si="0"/>
        <v>1</v>
      </c>
      <c r="F104" s="307">
        <f t="shared" si="1"/>
        <v>0</v>
      </c>
      <c r="G104" s="308"/>
      <c r="H104" s="308"/>
    </row>
    <row r="105" spans="1:8">
      <c r="A105" s="304"/>
      <c r="B105" s="304"/>
      <c r="C105" s="323"/>
      <c r="D105" s="323"/>
      <c r="E105" s="307">
        <f t="shared" si="0"/>
        <v>1</v>
      </c>
      <c r="F105" s="307">
        <f t="shared" si="1"/>
        <v>0</v>
      </c>
      <c r="G105" s="308"/>
      <c r="H105" s="308"/>
    </row>
    <row r="106" spans="1:8">
      <c r="A106" s="304"/>
      <c r="B106" s="304"/>
      <c r="C106" s="323"/>
      <c r="D106" s="323"/>
      <c r="E106" s="307">
        <f t="shared" si="0"/>
        <v>1</v>
      </c>
      <c r="F106" s="307">
        <f t="shared" si="1"/>
        <v>0</v>
      </c>
      <c r="G106" s="308"/>
      <c r="H106" s="308"/>
    </row>
    <row r="107" spans="1:8">
      <c r="A107" s="304"/>
      <c r="B107" s="304"/>
      <c r="C107" s="323"/>
      <c r="D107" s="323"/>
      <c r="E107" s="307">
        <f t="shared" si="0"/>
        <v>1</v>
      </c>
      <c r="F107" s="307">
        <f t="shared" si="1"/>
        <v>0</v>
      </c>
      <c r="G107" s="308"/>
      <c r="H107" s="308"/>
    </row>
    <row r="108" spans="1:8">
      <c r="A108" s="304"/>
      <c r="B108" s="304"/>
      <c r="C108" s="323"/>
      <c r="D108" s="323"/>
      <c r="E108" s="307">
        <f t="shared" si="0"/>
        <v>1</v>
      </c>
      <c r="F108" s="307">
        <f t="shared" si="1"/>
        <v>0</v>
      </c>
      <c r="G108" s="308"/>
      <c r="H108" s="308"/>
    </row>
    <row r="109" spans="1:8">
      <c r="A109" s="304"/>
      <c r="B109" s="304"/>
      <c r="C109" s="323"/>
      <c r="D109" s="323"/>
      <c r="E109" s="307">
        <f t="shared" si="0"/>
        <v>1</v>
      </c>
      <c r="F109" s="307">
        <f t="shared" si="1"/>
        <v>0</v>
      </c>
      <c r="G109" s="308"/>
      <c r="H109" s="308"/>
    </row>
    <row r="110" spans="1:8">
      <c r="A110" s="304"/>
      <c r="B110" s="304"/>
      <c r="C110" s="323"/>
      <c r="D110" s="323"/>
      <c r="E110" s="307">
        <f t="shared" si="0"/>
        <v>1</v>
      </c>
      <c r="F110" s="307">
        <f t="shared" si="1"/>
        <v>0</v>
      </c>
      <c r="G110" s="308"/>
      <c r="H110" s="308"/>
    </row>
    <row r="111" spans="1:8">
      <c r="A111" s="304"/>
      <c r="B111" s="304"/>
      <c r="C111" s="323"/>
      <c r="D111" s="323"/>
      <c r="E111" s="307">
        <f t="shared" si="0"/>
        <v>1</v>
      </c>
      <c r="F111" s="307">
        <f t="shared" si="1"/>
        <v>0</v>
      </c>
      <c r="G111" s="308"/>
      <c r="H111" s="308"/>
    </row>
    <row r="112" spans="1:8">
      <c r="A112" s="304"/>
      <c r="B112" s="304"/>
      <c r="C112" s="306"/>
      <c r="D112" s="306"/>
      <c r="E112" s="307">
        <f t="shared" si="0"/>
        <v>1</v>
      </c>
      <c r="F112" s="307">
        <f t="shared" si="1"/>
        <v>0</v>
      </c>
      <c r="G112" s="308"/>
      <c r="H112" s="308"/>
    </row>
    <row r="113" spans="1:8">
      <c r="A113" s="469" t="s">
        <v>1005</v>
      </c>
      <c r="B113" s="470"/>
      <c r="C113" s="471"/>
      <c r="D113" s="471"/>
      <c r="E113" s="471"/>
      <c r="F113" s="471"/>
      <c r="G113" s="471"/>
      <c r="H113" s="470"/>
    </row>
    <row r="114" spans="1:8">
      <c r="A114" s="310"/>
      <c r="B114" s="311"/>
      <c r="C114" s="467"/>
      <c r="D114" s="468"/>
      <c r="E114" s="312"/>
      <c r="F114" s="312"/>
    </row>
    <row r="115" spans="1:8">
      <c r="A115" s="310"/>
      <c r="B115" s="311"/>
      <c r="C115" s="467" t="s">
        <v>992</v>
      </c>
      <c r="D115" s="468"/>
      <c r="E115" s="304"/>
      <c r="F115" s="304"/>
    </row>
  </sheetData>
  <sheetProtection password="DF0E" sheet="1" insertHyperlinks="0"/>
  <mergeCells count="7">
    <mergeCell ref="A1:H1"/>
    <mergeCell ref="A2:H2"/>
    <mergeCell ref="A3:H3"/>
    <mergeCell ref="C114:D114"/>
    <mergeCell ref="C115:D115"/>
    <mergeCell ref="A113:B113"/>
    <mergeCell ref="C113:H11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списки!$H$21:$H$24</xm:f>
          </x14:formula1>
          <xm:sqref>D6:D112</xm:sqref>
        </x14:dataValidation>
        <x14:dataValidation type="list" allowBlank="1" showInputMessage="1" showErrorMessage="1">
          <x14:formula1>
            <xm:f>списки!$H$16:$H$17</xm:f>
          </x14:formula1>
          <xm:sqref>C6:C112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7"/>
  <dimension ref="A1:BI745"/>
  <sheetViews>
    <sheetView topLeftCell="A7" workbookViewId="0">
      <selection activeCell="D8" sqref="D8:D9"/>
    </sheetView>
  </sheetViews>
  <sheetFormatPr defaultColWidth="9" defaultRowHeight="15.75"/>
  <cols>
    <col min="1" max="1" width="8.625" style="13" customWidth="1"/>
    <col min="2" max="2" width="58.5" style="13" customWidth="1"/>
    <col min="3" max="3" width="10.375" style="13" customWidth="1"/>
    <col min="4" max="4" width="13.625" style="13" customWidth="1"/>
    <col min="5" max="7" width="14.5" style="13" customWidth="1"/>
    <col min="8" max="8" width="9" style="13" customWidth="1"/>
    <col min="9" max="12" width="9" style="14" customWidth="1"/>
    <col min="13" max="13" width="5.75" style="14" hidden="1" customWidth="1"/>
    <col min="14" max="14" width="24.875" style="14" hidden="1" customWidth="1"/>
    <col min="15" max="15" width="2.375" style="14" hidden="1" customWidth="1"/>
    <col min="16" max="16" width="11.875" style="14" hidden="1" customWidth="1"/>
    <col min="17" max="17" width="4.75" style="14" hidden="1" customWidth="1"/>
    <col min="18" max="19" width="9" style="14" hidden="1" customWidth="1"/>
    <col min="20" max="20" width="10.625" style="14" hidden="1" customWidth="1"/>
    <col min="21" max="22" width="9" style="14" hidden="1" customWidth="1"/>
    <col min="23" max="24" width="9.875" style="14" hidden="1" customWidth="1"/>
    <col min="25" max="29" width="9" style="14" hidden="1" customWidth="1"/>
    <col min="30" max="61" width="9" style="14"/>
    <col min="62" max="16384" width="9" style="13"/>
  </cols>
  <sheetData>
    <row r="1" spans="1:20" ht="60" customHeight="1">
      <c r="A1" s="479" t="s">
        <v>303</v>
      </c>
      <c r="B1" s="479"/>
      <c r="C1" s="479"/>
      <c r="D1" s="479"/>
      <c r="E1" s="479"/>
      <c r="F1" s="148"/>
      <c r="G1" s="148"/>
      <c r="M1" s="480" t="s">
        <v>888</v>
      </c>
      <c r="N1" s="480"/>
      <c r="O1" s="480"/>
      <c r="P1" s="480"/>
      <c r="Q1" s="480"/>
      <c r="R1" s="480"/>
      <c r="S1" s="480"/>
      <c r="T1" s="480"/>
    </row>
    <row r="2" spans="1:20" s="14" customFormat="1" ht="33.75" customHeight="1">
      <c r="A2" s="481" t="str">
        <f>Титульный!C19</f>
        <v>горячее водоснабжение в закрытой системе</v>
      </c>
      <c r="B2" s="481"/>
      <c r="C2" s="481"/>
      <c r="D2" s="481"/>
      <c r="E2" s="481"/>
      <c r="F2" s="147"/>
      <c r="G2" s="147"/>
      <c r="H2" s="13"/>
      <c r="M2" s="244"/>
      <c r="N2" s="244"/>
      <c r="O2" s="244"/>
      <c r="P2" s="244"/>
      <c r="Q2" s="244"/>
      <c r="R2" s="244"/>
      <c r="S2" s="244"/>
      <c r="T2" s="244"/>
    </row>
    <row r="3" spans="1:20" s="14" customFormat="1" ht="48" customHeight="1">
      <c r="A3" s="495">
        <f>Титульный!C21</f>
        <v>0</v>
      </c>
      <c r="B3" s="495"/>
      <c r="C3" s="495"/>
      <c r="D3" s="495"/>
      <c r="E3" s="495"/>
      <c r="F3" s="268"/>
      <c r="G3" s="268"/>
      <c r="H3" s="13"/>
      <c r="M3" s="244"/>
      <c r="N3" s="244"/>
      <c r="O3" s="244"/>
      <c r="P3" s="244"/>
      <c r="Q3" s="244"/>
      <c r="R3" s="244"/>
      <c r="S3" s="244"/>
      <c r="T3" s="244"/>
    </row>
    <row r="4" spans="1:20" s="14" customFormat="1" ht="30.75" customHeight="1">
      <c r="A4" s="245" t="s">
        <v>302</v>
      </c>
      <c r="B4" s="267">
        <f>Титульный!C6</f>
        <v>0</v>
      </c>
      <c r="C4" s="246"/>
      <c r="D4" s="246"/>
      <c r="E4" s="246"/>
      <c r="F4" s="246"/>
      <c r="G4" s="246"/>
      <c r="M4" s="244"/>
      <c r="N4" s="244"/>
      <c r="O4" s="244"/>
      <c r="P4" s="244"/>
      <c r="Q4" s="244"/>
      <c r="R4" s="244"/>
      <c r="S4" s="244"/>
      <c r="T4" s="244"/>
    </row>
    <row r="5" spans="1:20" s="14" customFormat="1" ht="32.25" customHeight="1">
      <c r="A5" s="245" t="s">
        <v>275</v>
      </c>
      <c r="B5" s="267">
        <f>Титульный!C7</f>
        <v>0</v>
      </c>
      <c r="C5" s="246"/>
      <c r="D5" s="246"/>
      <c r="E5" s="246"/>
      <c r="F5" s="246"/>
      <c r="G5" s="246"/>
      <c r="M5" s="244"/>
      <c r="N5" s="244"/>
      <c r="O5" s="244"/>
      <c r="P5" s="244"/>
      <c r="Q5" s="244"/>
      <c r="R5" s="244"/>
      <c r="S5" s="244"/>
      <c r="T5" s="244"/>
    </row>
    <row r="6" spans="1:20" s="14" customFormat="1" ht="16.5" thickBot="1">
      <c r="A6" s="150"/>
      <c r="B6" s="149"/>
      <c r="C6" s="149"/>
      <c r="D6" s="149"/>
      <c r="E6" s="149"/>
      <c r="F6" s="149"/>
      <c r="G6" s="149"/>
      <c r="H6" s="13"/>
      <c r="M6" s="247"/>
      <c r="N6" s="248"/>
      <c r="O6" s="248"/>
      <c r="P6" s="248"/>
      <c r="Q6" s="248"/>
      <c r="R6" s="248"/>
      <c r="S6" s="248"/>
      <c r="T6" s="248"/>
    </row>
    <row r="7" spans="1:20" s="14" customFormat="1" ht="20.25" customHeight="1" thickBot="1">
      <c r="A7" s="496" t="s">
        <v>0</v>
      </c>
      <c r="B7" s="496" t="s">
        <v>175</v>
      </c>
      <c r="C7" s="496" t="s">
        <v>207</v>
      </c>
      <c r="D7" s="496" t="s">
        <v>1243</v>
      </c>
      <c r="E7" s="496"/>
      <c r="F7" s="496"/>
      <c r="G7" s="496"/>
      <c r="H7" s="13"/>
      <c r="M7" s="482" t="s">
        <v>0</v>
      </c>
      <c r="N7" s="484" t="s">
        <v>175</v>
      </c>
      <c r="O7" s="485"/>
      <c r="P7" s="486"/>
      <c r="Q7" s="484" t="s">
        <v>207</v>
      </c>
      <c r="R7" s="485"/>
      <c r="S7" s="490" t="e">
        <f>#REF!</f>
        <v>#REF!</v>
      </c>
      <c r="T7" s="491"/>
    </row>
    <row r="8" spans="1:20" s="14" customFormat="1" ht="23.25" customHeight="1" thickBot="1">
      <c r="A8" s="496"/>
      <c r="B8" s="496"/>
      <c r="C8" s="496"/>
      <c r="D8" s="496" t="s">
        <v>403</v>
      </c>
      <c r="E8" s="496" t="s">
        <v>212</v>
      </c>
      <c r="F8" s="496" t="s">
        <v>463</v>
      </c>
      <c r="G8" s="496"/>
      <c r="H8" s="13"/>
      <c r="M8" s="483"/>
      <c r="N8" s="487"/>
      <c r="O8" s="488"/>
      <c r="P8" s="489"/>
      <c r="Q8" s="487"/>
      <c r="R8" s="488"/>
      <c r="S8" s="490" t="s">
        <v>893</v>
      </c>
      <c r="T8" s="491"/>
    </row>
    <row r="9" spans="1:20" s="14" customFormat="1" ht="23.25" customHeight="1" thickBot="1">
      <c r="A9" s="496"/>
      <c r="B9" s="496"/>
      <c r="C9" s="496"/>
      <c r="D9" s="496"/>
      <c r="E9" s="496"/>
      <c r="F9" s="249" t="s">
        <v>839</v>
      </c>
      <c r="G9" s="249" t="s">
        <v>972</v>
      </c>
      <c r="H9" s="13"/>
      <c r="M9" s="269"/>
      <c r="N9" s="270"/>
      <c r="O9" s="270"/>
      <c r="P9" s="270"/>
      <c r="Q9" s="270"/>
      <c r="R9" s="270"/>
      <c r="S9" s="271"/>
      <c r="T9" s="272"/>
    </row>
    <row r="10" spans="1:20" s="14" customFormat="1" ht="18" customHeight="1" thickBot="1">
      <c r="A10" s="497" t="s">
        <v>208</v>
      </c>
      <c r="B10" s="497"/>
      <c r="C10" s="497"/>
      <c r="D10" s="497"/>
      <c r="E10" s="497"/>
      <c r="F10" s="273"/>
      <c r="G10" s="273"/>
      <c r="H10" s="13"/>
      <c r="M10" s="492" t="s">
        <v>208</v>
      </c>
      <c r="N10" s="493"/>
      <c r="O10" s="493"/>
      <c r="P10" s="493"/>
      <c r="Q10" s="493"/>
      <c r="R10" s="493"/>
      <c r="S10" s="493"/>
      <c r="T10" s="476"/>
    </row>
    <row r="11" spans="1:20" s="14" customFormat="1" ht="71.25" customHeight="1" thickBot="1">
      <c r="A11" s="250">
        <v>1</v>
      </c>
      <c r="B11" s="251" t="s">
        <v>960</v>
      </c>
      <c r="C11" s="252" t="s">
        <v>3</v>
      </c>
      <c r="D11" s="275"/>
      <c r="E11" s="253">
        <f>IF(E12=0,0,E13/E12*100)</f>
        <v>0</v>
      </c>
      <c r="F11" s="253">
        <f>E11-D11</f>
        <v>0</v>
      </c>
      <c r="G11" s="253">
        <f>IF(D11=0,,F11/D11)*100</f>
        <v>0</v>
      </c>
      <c r="H11" s="254" t="s">
        <v>423</v>
      </c>
      <c r="M11" s="255">
        <v>1</v>
      </c>
      <c r="N11" s="472" t="s">
        <v>209</v>
      </c>
      <c r="O11" s="473"/>
      <c r="P11" s="473"/>
      <c r="Q11" s="492" t="s">
        <v>3</v>
      </c>
      <c r="R11" s="476"/>
      <c r="S11" s="477"/>
      <c r="T11" s="478"/>
    </row>
    <row r="12" spans="1:20" s="14" customFormat="1" ht="16.5" thickBot="1">
      <c r="A12" s="250" t="s">
        <v>16</v>
      </c>
      <c r="B12" s="256" t="s">
        <v>961</v>
      </c>
      <c r="C12" s="252" t="s">
        <v>394</v>
      </c>
      <c r="D12" s="252"/>
      <c r="E12" s="253">
        <f>'Лабораторные исследования'!F114</f>
        <v>0</v>
      </c>
      <c r="F12" s="253"/>
      <c r="G12" s="253"/>
      <c r="H12" s="257" t="s">
        <v>420</v>
      </c>
      <c r="M12" s="255"/>
      <c r="N12" s="258"/>
      <c r="O12" s="259"/>
      <c r="P12" s="259"/>
      <c r="Q12" s="260"/>
      <c r="R12" s="261"/>
      <c r="S12" s="262"/>
      <c r="T12" s="263"/>
    </row>
    <row r="13" spans="1:20" s="14" customFormat="1" ht="32.25" thickBot="1">
      <c r="A13" s="250" t="s">
        <v>17</v>
      </c>
      <c r="B13" s="256" t="s">
        <v>962</v>
      </c>
      <c r="C13" s="252" t="s">
        <v>394</v>
      </c>
      <c r="D13" s="252"/>
      <c r="E13" s="253">
        <f>'Лабораторные исследования'!E114</f>
        <v>0</v>
      </c>
      <c r="F13" s="253"/>
      <c r="G13" s="253"/>
      <c r="H13" s="257"/>
      <c r="M13" s="255"/>
      <c r="N13" s="258"/>
      <c r="O13" s="259"/>
      <c r="P13" s="259"/>
      <c r="Q13" s="260"/>
      <c r="R13" s="261"/>
      <c r="S13" s="262"/>
      <c r="T13" s="263"/>
    </row>
    <row r="14" spans="1:20" s="14" customFormat="1" ht="75" customHeight="1" thickBot="1">
      <c r="A14" s="250">
        <v>2</v>
      </c>
      <c r="B14" s="251" t="s">
        <v>963</v>
      </c>
      <c r="C14" s="252" t="s">
        <v>3</v>
      </c>
      <c r="D14" s="275"/>
      <c r="E14" s="253">
        <f>IF(E15=0,0,E16/E15*100)</f>
        <v>0</v>
      </c>
      <c r="F14" s="253">
        <f>E14-D14</f>
        <v>0</v>
      </c>
      <c r="G14" s="253">
        <f>IF(D14=0,,F14/D14)*100</f>
        <v>0</v>
      </c>
      <c r="H14" s="254" t="s">
        <v>423</v>
      </c>
      <c r="M14" s="255">
        <v>2</v>
      </c>
      <c r="N14" s="472" t="s">
        <v>210</v>
      </c>
      <c r="O14" s="473"/>
      <c r="P14" s="474"/>
      <c r="Q14" s="475" t="s">
        <v>3</v>
      </c>
      <c r="R14" s="476"/>
      <c r="S14" s="477"/>
      <c r="T14" s="478"/>
    </row>
    <row r="15" spans="1:20" s="14" customFormat="1" ht="25.5" customHeight="1" thickBot="1">
      <c r="A15" s="250" t="s">
        <v>395</v>
      </c>
      <c r="B15" s="256" t="s">
        <v>393</v>
      </c>
      <c r="C15" s="252" t="s">
        <v>394</v>
      </c>
      <c r="D15" s="252"/>
      <c r="E15" s="253">
        <f>'Лабораторные исследования'!F115</f>
        <v>0</v>
      </c>
      <c r="F15" s="253"/>
      <c r="G15" s="253"/>
      <c r="H15" s="257"/>
      <c r="M15" s="264"/>
      <c r="N15" s="259"/>
      <c r="O15" s="259"/>
      <c r="P15" s="259"/>
      <c r="Q15" s="260"/>
      <c r="R15" s="260"/>
      <c r="S15" s="265"/>
      <c r="T15" s="265"/>
    </row>
    <row r="16" spans="1:20" s="14" customFormat="1" ht="31.5" customHeight="1" thickBot="1">
      <c r="A16" s="250" t="s">
        <v>15</v>
      </c>
      <c r="B16" s="256" t="s">
        <v>964</v>
      </c>
      <c r="C16" s="252" t="s">
        <v>394</v>
      </c>
      <c r="D16" s="252"/>
      <c r="E16" s="253">
        <f>'Лабораторные исследования'!E115</f>
        <v>0</v>
      </c>
      <c r="F16" s="253"/>
      <c r="G16" s="253"/>
      <c r="H16" s="13"/>
      <c r="M16" s="264"/>
      <c r="N16" s="259"/>
      <c r="O16" s="259"/>
      <c r="P16" s="259"/>
      <c r="Q16" s="260"/>
      <c r="R16" s="260"/>
      <c r="S16" s="265"/>
      <c r="T16" s="265"/>
    </row>
    <row r="17" spans="1:20" s="14" customFormat="1" ht="17.25" customHeight="1" thickBot="1">
      <c r="A17" s="494" t="s">
        <v>211</v>
      </c>
      <c r="B17" s="494"/>
      <c r="C17" s="494"/>
      <c r="D17" s="494"/>
      <c r="E17" s="494"/>
      <c r="F17" s="274"/>
      <c r="G17" s="274"/>
      <c r="H17" s="13"/>
      <c r="M17" s="492" t="s">
        <v>211</v>
      </c>
      <c r="N17" s="493"/>
      <c r="O17" s="493"/>
      <c r="P17" s="493"/>
      <c r="Q17" s="493"/>
      <c r="R17" s="493"/>
      <c r="S17" s="493"/>
      <c r="T17" s="493"/>
    </row>
    <row r="18" spans="1:20" s="14" customFormat="1" ht="65.25" customHeight="1" thickBot="1">
      <c r="A18" s="250">
        <v>1</v>
      </c>
      <c r="B18" s="251" t="s">
        <v>965</v>
      </c>
      <c r="C18" s="252" t="s">
        <v>214</v>
      </c>
      <c r="D18" s="275"/>
      <c r="E18" s="253">
        <f>IF(E20=0,0,E19/E20)</f>
        <v>0</v>
      </c>
      <c r="F18" s="253">
        <f>E18-D18</f>
        <v>0</v>
      </c>
      <c r="G18" s="253">
        <f>IF(D18=0,,F18/D18)*100</f>
        <v>0</v>
      </c>
      <c r="H18" s="254" t="s">
        <v>966</v>
      </c>
      <c r="M18" s="255">
        <v>1</v>
      </c>
      <c r="N18" s="472" t="s">
        <v>213</v>
      </c>
      <c r="O18" s="473"/>
      <c r="P18" s="498"/>
      <c r="Q18" s="499" t="s">
        <v>214</v>
      </c>
      <c r="R18" s="500"/>
      <c r="S18" s="477"/>
      <c r="T18" s="478"/>
    </row>
    <row r="19" spans="1:20" s="14" customFormat="1" ht="39" customHeight="1">
      <c r="A19" s="250" t="s">
        <v>16</v>
      </c>
      <c r="B19" s="256" t="s">
        <v>967</v>
      </c>
      <c r="C19" s="252" t="s">
        <v>394</v>
      </c>
      <c r="D19" s="252"/>
      <c r="E19" s="137"/>
      <c r="F19" s="253"/>
      <c r="G19" s="253"/>
      <c r="H19" s="13"/>
    </row>
    <row r="20" spans="1:20" s="14" customFormat="1" ht="22.5" customHeight="1">
      <c r="A20" s="250" t="s">
        <v>17</v>
      </c>
      <c r="B20" s="256" t="s">
        <v>396</v>
      </c>
      <c r="C20" s="252" t="s">
        <v>397</v>
      </c>
      <c r="D20" s="252"/>
      <c r="E20" s="137"/>
      <c r="F20" s="253"/>
      <c r="G20" s="253"/>
      <c r="H20" s="13"/>
    </row>
    <row r="21" spans="1:20" s="14" customFormat="1" ht="15.75" customHeight="1">
      <c r="A21" s="494" t="s">
        <v>402</v>
      </c>
      <c r="B21" s="494"/>
      <c r="C21" s="494"/>
      <c r="D21" s="494"/>
      <c r="E21" s="494"/>
      <c r="F21" s="274"/>
      <c r="G21" s="274"/>
      <c r="H21" s="13"/>
    </row>
    <row r="22" spans="1:20" s="14" customFormat="1" ht="31.5">
      <c r="A22" s="250">
        <v>1</v>
      </c>
      <c r="B22" s="251" t="s">
        <v>968</v>
      </c>
      <c r="C22" s="252" t="s">
        <v>969</v>
      </c>
      <c r="D22" s="252" t="s">
        <v>971</v>
      </c>
      <c r="E22" s="266"/>
      <c r="F22" s="274" t="s">
        <v>971</v>
      </c>
      <c r="G22" s="274" t="s">
        <v>971</v>
      </c>
      <c r="H22" s="254" t="s">
        <v>970</v>
      </c>
    </row>
    <row r="23" spans="1:20" s="14" customFormat="1"/>
    <row r="24" spans="1:20" s="14" customFormat="1"/>
    <row r="25" spans="1:20" s="14" customFormat="1"/>
    <row r="26" spans="1:20" s="14" customFormat="1"/>
    <row r="27" spans="1:20" s="14" customFormat="1"/>
    <row r="28" spans="1:20" s="14" customFormat="1"/>
    <row r="29" spans="1:20" s="14" customFormat="1"/>
    <row r="30" spans="1:20" s="14" customFormat="1"/>
    <row r="31" spans="1:20" s="14" customFormat="1"/>
    <row r="32" spans="1:20" s="14" customFormat="1"/>
    <row r="33" s="14" customFormat="1"/>
    <row r="34" s="14" customFormat="1"/>
    <row r="35" s="14" customFormat="1"/>
    <row r="36" s="14" customFormat="1"/>
    <row r="37" s="14" customFormat="1"/>
    <row r="38" s="14" customFormat="1"/>
    <row r="39" s="14" customFormat="1"/>
    <row r="40" s="14" customFormat="1"/>
    <row r="41" s="14" customFormat="1"/>
    <row r="42" s="14" customFormat="1"/>
    <row r="43" s="14" customFormat="1"/>
    <row r="44" s="14" customFormat="1"/>
    <row r="45" s="14" customFormat="1"/>
    <row r="46" s="14" customFormat="1"/>
    <row r="47" s="14" customFormat="1"/>
    <row r="48" s="14" customFormat="1"/>
    <row r="49" s="14" customFormat="1"/>
    <row r="50" s="14" customFormat="1"/>
    <row r="51" s="14" customFormat="1"/>
    <row r="52" s="14" customFormat="1"/>
    <row r="53" s="14" customFormat="1"/>
    <row r="54" s="14" customFormat="1"/>
    <row r="55" s="14" customFormat="1"/>
    <row r="56" s="14" customFormat="1"/>
    <row r="57" s="14" customFormat="1"/>
    <row r="58" s="14" customFormat="1"/>
    <row r="59" s="14" customFormat="1"/>
    <row r="60" s="14" customFormat="1"/>
    <row r="61" s="14" customFormat="1"/>
    <row r="62" s="14" customFormat="1"/>
    <row r="63" s="14" customFormat="1"/>
    <row r="64" s="14" customFormat="1"/>
    <row r="65" s="14" customFormat="1"/>
    <row r="66" s="14" customFormat="1"/>
    <row r="67" s="14" customFormat="1"/>
    <row r="68" s="14" customFormat="1"/>
    <row r="69" s="14" customFormat="1"/>
    <row r="70" s="14" customFormat="1"/>
    <row r="71" s="14" customFormat="1"/>
    <row r="72" s="14" customFormat="1"/>
    <row r="73" s="14" customFormat="1"/>
    <row r="74" s="14" customFormat="1"/>
    <row r="75" s="14" customFormat="1"/>
    <row r="76" s="14" customFormat="1"/>
    <row r="77" s="14" customFormat="1"/>
    <row r="78" s="14" customFormat="1"/>
    <row r="79" s="14" customFormat="1"/>
    <row r="80" s="14" customFormat="1"/>
    <row r="81" s="14" customFormat="1"/>
    <row r="82" s="14" customFormat="1"/>
    <row r="83" s="14" customFormat="1"/>
    <row r="84" s="14" customFormat="1"/>
    <row r="85" s="14" customFormat="1"/>
    <row r="86" s="14" customFormat="1"/>
    <row r="87" s="14" customFormat="1"/>
    <row r="88" s="14" customFormat="1"/>
    <row r="89" s="14" customFormat="1"/>
    <row r="90" s="14" customFormat="1"/>
    <row r="91" s="14" customFormat="1"/>
    <row r="92" s="14" customFormat="1"/>
    <row r="93" s="14" customFormat="1"/>
    <row r="94" s="14" customFormat="1"/>
    <row r="95" s="14" customFormat="1"/>
    <row r="96" s="14" customFormat="1"/>
    <row r="97" s="14" customFormat="1"/>
    <row r="98" s="14" customFormat="1"/>
    <row r="99" s="14" customFormat="1"/>
    <row r="100" s="14" customFormat="1"/>
    <row r="101" s="14" customFormat="1"/>
    <row r="102" s="14" customFormat="1"/>
    <row r="103" s="14" customFormat="1"/>
    <row r="104" s="14" customFormat="1"/>
    <row r="105" s="14" customFormat="1"/>
    <row r="106" s="14" customFormat="1"/>
    <row r="107" s="14" customFormat="1"/>
    <row r="108" s="14" customFormat="1"/>
    <row r="109" s="14" customFormat="1"/>
    <row r="110" s="14" customFormat="1"/>
    <row r="111" s="14" customFormat="1"/>
    <row r="112" s="14" customFormat="1"/>
    <row r="113" s="14" customFormat="1"/>
    <row r="114" s="14" customFormat="1"/>
    <row r="115" s="14" customFormat="1"/>
    <row r="116" s="14" customFormat="1"/>
    <row r="117" s="14" customFormat="1"/>
    <row r="118" s="14" customFormat="1"/>
    <row r="119" s="14" customFormat="1"/>
    <row r="120" s="14" customFormat="1"/>
    <row r="121" s="14" customFormat="1"/>
    <row r="122" s="14" customFormat="1"/>
    <row r="123" s="14" customFormat="1"/>
    <row r="124" s="14" customFormat="1"/>
    <row r="125" s="14" customFormat="1"/>
    <row r="126" s="14" customFormat="1"/>
    <row r="127" s="14" customFormat="1"/>
    <row r="128" s="14" customFormat="1"/>
    <row r="129" s="14" customFormat="1"/>
    <row r="130" s="14" customFormat="1"/>
    <row r="131" s="14" customFormat="1"/>
    <row r="132" s="14" customFormat="1"/>
    <row r="133" s="14" customFormat="1"/>
    <row r="134" s="14" customFormat="1"/>
    <row r="135" s="14" customFormat="1"/>
    <row r="136" s="14" customFormat="1"/>
    <row r="137" s="14" customFormat="1"/>
    <row r="138" s="14" customFormat="1"/>
    <row r="139" s="14" customFormat="1"/>
    <row r="140" s="14" customFormat="1"/>
    <row r="141" s="14" customFormat="1"/>
    <row r="142" s="14" customFormat="1"/>
    <row r="143" s="14" customFormat="1"/>
    <row r="144" s="14" customFormat="1"/>
    <row r="145" s="14" customFormat="1"/>
    <row r="146" s="14" customFormat="1"/>
    <row r="147" s="14" customFormat="1"/>
    <row r="148" s="14" customFormat="1"/>
    <row r="149" s="14" customFormat="1"/>
    <row r="150" s="14" customFormat="1"/>
    <row r="151" s="14" customFormat="1"/>
    <row r="152" s="14" customFormat="1"/>
    <row r="153" s="14" customFormat="1"/>
    <row r="154" s="14" customFormat="1"/>
    <row r="155" s="14" customFormat="1"/>
    <row r="156" s="14" customFormat="1"/>
    <row r="157" s="14" customFormat="1"/>
    <row r="158" s="14" customFormat="1"/>
    <row r="159" s="14" customFormat="1"/>
    <row r="160" s="14" customFormat="1"/>
    <row r="161" s="14" customFormat="1"/>
    <row r="162" s="14" customFormat="1"/>
    <row r="163" s="14" customFormat="1"/>
    <row r="164" s="14" customFormat="1"/>
    <row r="165" s="14" customFormat="1"/>
    <row r="166" s="14" customFormat="1"/>
    <row r="167" s="14" customFormat="1"/>
    <row r="168" s="14" customFormat="1"/>
    <row r="169" s="14" customFormat="1"/>
    <row r="170" s="14" customFormat="1"/>
    <row r="171" s="14" customFormat="1"/>
    <row r="172" s="14" customFormat="1"/>
    <row r="173" s="14" customFormat="1"/>
    <row r="174" s="14" customFormat="1"/>
    <row r="175" s="14" customFormat="1"/>
    <row r="176" s="14" customFormat="1"/>
    <row r="177" s="14" customFormat="1"/>
    <row r="178" s="14" customFormat="1"/>
    <row r="179" s="14" customFormat="1"/>
    <row r="180" s="14" customFormat="1"/>
    <row r="181" s="14" customFormat="1"/>
    <row r="182" s="14" customFormat="1"/>
    <row r="183" s="14" customFormat="1"/>
    <row r="184" s="14" customFormat="1"/>
    <row r="185" s="14" customFormat="1"/>
    <row r="186" s="14" customFormat="1"/>
    <row r="187" s="14" customFormat="1"/>
    <row r="188" s="14" customFormat="1"/>
    <row r="189" s="14" customFormat="1"/>
    <row r="190" s="14" customFormat="1"/>
    <row r="191" s="14" customFormat="1"/>
    <row r="192" s="14" customFormat="1"/>
    <row r="193" s="14" customFormat="1"/>
    <row r="194" s="14" customFormat="1"/>
    <row r="195" s="14" customFormat="1"/>
    <row r="196" s="14" customFormat="1"/>
    <row r="197" s="14" customFormat="1"/>
    <row r="198" s="14" customFormat="1"/>
    <row r="199" s="14" customFormat="1"/>
    <row r="200" s="14" customFormat="1"/>
    <row r="201" s="14" customFormat="1"/>
    <row r="202" s="14" customFormat="1"/>
    <row r="203" s="14" customFormat="1"/>
    <row r="204" s="14" customFormat="1"/>
    <row r="205" s="14" customFormat="1"/>
    <row r="206" s="14" customFormat="1"/>
    <row r="207" s="14" customFormat="1"/>
    <row r="208" s="14" customFormat="1"/>
    <row r="209" s="14" customFormat="1"/>
    <row r="210" s="14" customFormat="1"/>
    <row r="211" s="14" customFormat="1"/>
    <row r="212" s="14" customFormat="1"/>
    <row r="213" s="14" customFormat="1"/>
    <row r="214" s="14" customFormat="1"/>
    <row r="215" s="14" customFormat="1"/>
    <row r="216" s="14" customFormat="1"/>
    <row r="217" s="14" customFormat="1"/>
    <row r="218" s="14" customFormat="1"/>
    <row r="219" s="14" customFormat="1"/>
    <row r="220" s="14" customFormat="1"/>
    <row r="221" s="14" customFormat="1"/>
    <row r="222" s="14" customFormat="1"/>
    <row r="223" s="14" customFormat="1"/>
    <row r="224" s="14" customFormat="1"/>
    <row r="225" s="14" customFormat="1"/>
    <row r="226" s="14" customFormat="1"/>
    <row r="227" s="14" customFormat="1"/>
    <row r="228" s="14" customFormat="1"/>
    <row r="229" s="14" customFormat="1"/>
    <row r="230" s="14" customFormat="1"/>
    <row r="231" s="14" customFormat="1"/>
    <row r="232" s="14" customFormat="1"/>
    <row r="233" s="14" customFormat="1"/>
    <row r="234" s="14" customFormat="1"/>
    <row r="235" s="14" customFormat="1"/>
    <row r="236" s="14" customFormat="1"/>
    <row r="237" s="14" customFormat="1"/>
    <row r="238" s="14" customFormat="1"/>
    <row r="239" s="14" customFormat="1"/>
    <row r="240" s="14" customFormat="1"/>
    <row r="241" s="14" customFormat="1"/>
    <row r="242" s="14" customFormat="1"/>
    <row r="243" s="14" customFormat="1"/>
    <row r="244" s="14" customFormat="1"/>
    <row r="245" s="14" customFormat="1"/>
    <row r="246" s="14" customFormat="1"/>
    <row r="247" s="14" customFormat="1"/>
    <row r="248" s="14" customFormat="1"/>
    <row r="249" s="14" customFormat="1"/>
    <row r="250" s="14" customFormat="1"/>
    <row r="251" s="14" customFormat="1"/>
    <row r="252" s="14" customFormat="1"/>
    <row r="253" s="14" customFormat="1"/>
    <row r="254" s="14" customFormat="1"/>
    <row r="255" s="14" customFormat="1"/>
    <row r="256" s="14" customFormat="1"/>
    <row r="257" s="14" customFormat="1"/>
    <row r="258" s="14" customFormat="1"/>
    <row r="259" s="14" customFormat="1"/>
    <row r="260" s="14" customFormat="1"/>
    <row r="261" s="14" customFormat="1"/>
    <row r="262" s="14" customFormat="1"/>
    <row r="263" s="14" customFormat="1"/>
    <row r="264" s="14" customFormat="1"/>
    <row r="265" s="14" customFormat="1"/>
    <row r="266" s="14" customFormat="1"/>
    <row r="267" s="14" customFormat="1"/>
    <row r="268" s="14" customFormat="1"/>
    <row r="269" s="14" customFormat="1"/>
    <row r="270" s="14" customFormat="1"/>
    <row r="271" s="14" customFormat="1"/>
    <row r="272" s="14" customFormat="1"/>
    <row r="273" s="14" customFormat="1"/>
    <row r="274" s="14" customFormat="1"/>
    <row r="275" s="14" customFormat="1"/>
    <row r="276" s="14" customFormat="1"/>
    <row r="277" s="14" customFormat="1"/>
    <row r="278" s="14" customFormat="1"/>
    <row r="279" s="14" customFormat="1"/>
    <row r="280" s="14" customFormat="1"/>
    <row r="281" s="14" customFormat="1"/>
    <row r="282" s="14" customFormat="1"/>
    <row r="283" s="14" customFormat="1"/>
    <row r="284" s="14" customFormat="1"/>
    <row r="285" s="14" customFormat="1"/>
    <row r="286" s="14" customFormat="1"/>
    <row r="287" s="14" customFormat="1"/>
    <row r="288" s="14" customFormat="1"/>
    <row r="289" s="14" customFormat="1"/>
    <row r="290" s="14" customFormat="1"/>
    <row r="291" s="14" customFormat="1"/>
    <row r="292" s="14" customFormat="1"/>
    <row r="293" s="14" customFormat="1"/>
    <row r="294" s="14" customFormat="1"/>
    <row r="295" s="14" customFormat="1"/>
    <row r="296" s="14" customFormat="1"/>
    <row r="297" s="14" customFormat="1"/>
    <row r="298" s="14" customFormat="1"/>
    <row r="299" s="14" customFormat="1"/>
    <row r="300" s="14" customFormat="1"/>
    <row r="301" s="14" customFormat="1"/>
    <row r="302" s="14" customFormat="1"/>
    <row r="303" s="14" customFormat="1"/>
    <row r="304" s="14" customFormat="1"/>
    <row r="305" s="14" customFormat="1"/>
    <row r="306" s="14" customFormat="1"/>
    <row r="307" s="14" customFormat="1"/>
    <row r="308" s="14" customFormat="1"/>
    <row r="309" s="14" customFormat="1"/>
    <row r="310" s="14" customFormat="1"/>
    <row r="311" s="14" customFormat="1"/>
    <row r="312" s="14" customFormat="1"/>
    <row r="313" s="14" customFormat="1"/>
    <row r="314" s="14" customFormat="1"/>
    <row r="315" s="14" customFormat="1"/>
    <row r="316" s="14" customFormat="1"/>
    <row r="317" s="14" customFormat="1"/>
    <row r="318" s="14" customFormat="1"/>
    <row r="319" s="14" customFormat="1"/>
    <row r="320" s="14" customFormat="1"/>
    <row r="321" s="14" customFormat="1"/>
    <row r="322" s="14" customFormat="1"/>
    <row r="323" s="14" customFormat="1"/>
    <row r="324" s="14" customFormat="1"/>
    <row r="325" s="14" customFormat="1"/>
    <row r="326" s="14" customFormat="1"/>
    <row r="327" s="14" customFormat="1"/>
    <row r="328" s="14" customFormat="1"/>
    <row r="329" s="14" customFormat="1"/>
    <row r="330" s="14" customFormat="1"/>
    <row r="331" s="14" customFormat="1"/>
    <row r="332" s="14" customFormat="1"/>
    <row r="333" s="14" customFormat="1"/>
    <row r="334" s="14" customFormat="1"/>
    <row r="335" s="14" customFormat="1"/>
    <row r="336" s="14" customFormat="1"/>
    <row r="337" s="14" customFormat="1"/>
    <row r="338" s="14" customFormat="1"/>
    <row r="339" s="14" customFormat="1"/>
    <row r="340" s="14" customFormat="1"/>
    <row r="341" s="14" customFormat="1"/>
    <row r="342" s="14" customFormat="1"/>
    <row r="343" s="14" customFormat="1"/>
    <row r="344" s="14" customFormat="1"/>
    <row r="345" s="14" customFormat="1"/>
    <row r="346" s="14" customFormat="1"/>
    <row r="347" s="14" customFormat="1"/>
    <row r="348" s="14" customFormat="1"/>
    <row r="349" s="14" customFormat="1"/>
    <row r="350" s="14" customFormat="1"/>
    <row r="351" s="14" customFormat="1"/>
    <row r="352" s="14" customFormat="1"/>
    <row r="353" s="14" customFormat="1"/>
    <row r="354" s="14" customFormat="1"/>
    <row r="355" s="14" customFormat="1"/>
    <row r="356" s="14" customFormat="1"/>
    <row r="357" s="14" customFormat="1"/>
    <row r="358" s="14" customFormat="1"/>
    <row r="359" s="14" customFormat="1"/>
    <row r="360" s="14" customFormat="1"/>
    <row r="361" s="14" customFormat="1"/>
    <row r="362" s="14" customFormat="1"/>
    <row r="363" s="14" customFormat="1"/>
    <row r="364" s="14" customFormat="1"/>
    <row r="365" s="14" customFormat="1"/>
    <row r="366" s="14" customFormat="1"/>
    <row r="367" s="14" customFormat="1"/>
    <row r="368" s="14" customFormat="1"/>
    <row r="369" s="14" customFormat="1"/>
    <row r="370" s="14" customFormat="1"/>
    <row r="371" s="14" customFormat="1"/>
    <row r="372" s="14" customFormat="1"/>
    <row r="373" s="14" customFormat="1"/>
    <row r="374" s="14" customFormat="1"/>
    <row r="375" s="14" customFormat="1"/>
    <row r="376" s="14" customFormat="1"/>
    <row r="377" s="14" customFormat="1"/>
    <row r="378" s="14" customFormat="1"/>
    <row r="379" s="14" customFormat="1"/>
    <row r="380" s="14" customFormat="1"/>
    <row r="381" s="14" customFormat="1"/>
    <row r="382" s="14" customFormat="1"/>
    <row r="383" s="14" customFormat="1"/>
    <row r="384" s="14" customFormat="1"/>
    <row r="385" s="14" customFormat="1"/>
    <row r="386" s="14" customFormat="1"/>
    <row r="387" s="14" customFormat="1"/>
    <row r="388" s="14" customFormat="1"/>
    <row r="389" s="14" customFormat="1"/>
    <row r="390" s="14" customFormat="1"/>
    <row r="391" s="14" customFormat="1"/>
    <row r="392" s="14" customFormat="1"/>
    <row r="393" s="14" customFormat="1"/>
    <row r="394" s="14" customFormat="1"/>
    <row r="395" s="14" customFormat="1"/>
    <row r="396" s="14" customFormat="1"/>
    <row r="397" s="14" customFormat="1"/>
    <row r="398" s="14" customFormat="1"/>
    <row r="399" s="14" customFormat="1"/>
    <row r="400" s="14" customFormat="1"/>
    <row r="401" s="14" customFormat="1"/>
    <row r="402" s="14" customFormat="1"/>
    <row r="403" s="14" customFormat="1"/>
    <row r="404" s="14" customFormat="1"/>
    <row r="405" s="14" customFormat="1"/>
    <row r="406" s="14" customFormat="1"/>
    <row r="407" s="14" customFormat="1"/>
    <row r="408" s="14" customFormat="1"/>
    <row r="409" s="14" customFormat="1"/>
    <row r="410" s="14" customFormat="1"/>
    <row r="411" s="14" customFormat="1"/>
    <row r="412" s="14" customFormat="1"/>
    <row r="413" s="14" customFormat="1"/>
    <row r="414" s="14" customFormat="1"/>
    <row r="415" s="14" customFormat="1"/>
    <row r="416" s="14" customFormat="1"/>
    <row r="417" s="14" customFormat="1"/>
    <row r="418" s="14" customFormat="1"/>
    <row r="419" s="14" customFormat="1"/>
    <row r="420" s="14" customFormat="1"/>
    <row r="421" s="14" customFormat="1"/>
    <row r="422" s="14" customFormat="1"/>
    <row r="423" s="14" customFormat="1"/>
    <row r="424" s="14" customFormat="1"/>
    <row r="425" s="14" customFormat="1"/>
    <row r="426" s="14" customFormat="1"/>
    <row r="427" s="14" customFormat="1"/>
    <row r="428" s="14" customFormat="1"/>
    <row r="429" s="14" customFormat="1"/>
    <row r="430" s="14" customFormat="1"/>
    <row r="431" s="14" customFormat="1"/>
    <row r="432" s="14" customFormat="1"/>
    <row r="433" s="14" customFormat="1"/>
    <row r="434" s="14" customFormat="1"/>
    <row r="435" s="14" customFormat="1"/>
    <row r="436" s="14" customFormat="1"/>
    <row r="437" s="14" customFormat="1"/>
    <row r="438" s="14" customFormat="1"/>
    <row r="439" s="14" customFormat="1"/>
    <row r="440" s="14" customFormat="1"/>
    <row r="441" s="14" customFormat="1"/>
    <row r="442" s="14" customFormat="1"/>
    <row r="443" s="14" customFormat="1"/>
    <row r="444" s="14" customFormat="1"/>
    <row r="445" s="14" customFormat="1"/>
    <row r="446" s="14" customFormat="1"/>
    <row r="447" s="14" customFormat="1"/>
    <row r="448" s="14" customFormat="1"/>
    <row r="449" s="14" customFormat="1"/>
    <row r="450" s="14" customFormat="1"/>
    <row r="451" s="14" customFormat="1"/>
    <row r="452" s="14" customFormat="1"/>
    <row r="453" s="14" customFormat="1"/>
    <row r="454" s="14" customFormat="1"/>
    <row r="455" s="14" customFormat="1"/>
    <row r="456" s="14" customFormat="1"/>
    <row r="457" s="14" customFormat="1"/>
    <row r="458" s="14" customFormat="1"/>
    <row r="459" s="14" customFormat="1"/>
    <row r="460" s="14" customFormat="1"/>
    <row r="461" s="14" customFormat="1"/>
    <row r="462" s="14" customFormat="1"/>
    <row r="463" s="14" customFormat="1"/>
    <row r="464" s="14" customFormat="1"/>
    <row r="465" s="14" customFormat="1"/>
    <row r="466" s="14" customFormat="1"/>
    <row r="467" s="14" customFormat="1"/>
    <row r="468" s="14" customFormat="1"/>
    <row r="469" s="14" customFormat="1"/>
    <row r="470" s="14" customFormat="1"/>
    <row r="471" s="14" customFormat="1"/>
    <row r="472" s="14" customFormat="1"/>
    <row r="473" s="14" customFormat="1"/>
    <row r="474" s="14" customFormat="1"/>
    <row r="475" s="14" customFormat="1"/>
    <row r="476" s="14" customFormat="1"/>
    <row r="477" s="14" customFormat="1"/>
    <row r="478" s="14" customFormat="1"/>
    <row r="479" s="14" customFormat="1"/>
    <row r="480" s="14" customFormat="1"/>
    <row r="481" s="14" customFormat="1"/>
    <row r="482" s="14" customFormat="1"/>
    <row r="483" s="14" customFormat="1"/>
    <row r="484" s="14" customFormat="1"/>
    <row r="485" s="14" customFormat="1"/>
    <row r="486" s="14" customFormat="1"/>
    <row r="487" s="14" customFormat="1"/>
    <row r="488" s="14" customFormat="1"/>
    <row r="489" s="14" customFormat="1"/>
    <row r="490" s="14" customFormat="1"/>
    <row r="491" s="14" customFormat="1"/>
    <row r="492" s="14" customFormat="1"/>
    <row r="493" s="14" customFormat="1"/>
    <row r="494" s="14" customFormat="1"/>
    <row r="495" s="14" customFormat="1"/>
    <row r="496" s="14" customFormat="1"/>
    <row r="497" s="14" customFormat="1"/>
    <row r="498" s="14" customFormat="1"/>
    <row r="499" s="14" customFormat="1"/>
    <row r="500" s="14" customFormat="1"/>
    <row r="501" s="14" customFormat="1"/>
    <row r="502" s="14" customFormat="1"/>
    <row r="503" s="14" customFormat="1"/>
    <row r="504" s="14" customFormat="1"/>
    <row r="505" s="14" customFormat="1"/>
    <row r="506" s="14" customFormat="1"/>
    <row r="507" s="14" customFormat="1"/>
    <row r="508" s="14" customFormat="1"/>
    <row r="509" s="14" customFormat="1"/>
    <row r="510" s="14" customFormat="1"/>
    <row r="511" s="14" customFormat="1"/>
    <row r="512" s="14" customFormat="1"/>
    <row r="513" s="14" customFormat="1"/>
    <row r="514" s="14" customFormat="1"/>
    <row r="515" s="14" customFormat="1"/>
    <row r="516" s="14" customFormat="1"/>
    <row r="517" s="14" customFormat="1"/>
    <row r="518" s="14" customFormat="1"/>
    <row r="519" s="14" customFormat="1"/>
    <row r="520" s="14" customFormat="1"/>
    <row r="521" s="14" customFormat="1"/>
    <row r="522" s="14" customFormat="1"/>
    <row r="523" s="14" customFormat="1"/>
    <row r="524" s="14" customFormat="1"/>
    <row r="525" s="14" customFormat="1"/>
    <row r="526" s="14" customFormat="1"/>
    <row r="527" s="14" customFormat="1"/>
    <row r="528" s="14" customFormat="1"/>
    <row r="529" s="14" customFormat="1"/>
    <row r="530" s="14" customFormat="1"/>
    <row r="531" s="14" customFormat="1"/>
    <row r="532" s="14" customFormat="1"/>
    <row r="533" s="14" customFormat="1"/>
    <row r="534" s="14" customFormat="1"/>
    <row r="535" s="14" customFormat="1"/>
    <row r="536" s="14" customFormat="1"/>
    <row r="537" s="14" customFormat="1"/>
    <row r="538" s="14" customFormat="1"/>
    <row r="539" s="14" customFormat="1"/>
    <row r="540" s="14" customFormat="1"/>
    <row r="541" s="14" customFormat="1"/>
    <row r="542" s="14" customFormat="1"/>
    <row r="543" s="14" customFormat="1"/>
    <row r="544" s="14" customFormat="1"/>
    <row r="545" s="14" customFormat="1"/>
    <row r="546" s="14" customFormat="1"/>
    <row r="547" s="14" customFormat="1"/>
    <row r="548" s="14" customFormat="1"/>
    <row r="549" s="14" customFormat="1"/>
    <row r="550" s="14" customFormat="1"/>
    <row r="551" s="14" customFormat="1"/>
    <row r="552" s="14" customFormat="1"/>
    <row r="553" s="14" customFormat="1"/>
    <row r="554" s="14" customFormat="1"/>
    <row r="555" s="14" customFormat="1"/>
    <row r="556" s="14" customFormat="1"/>
    <row r="557" s="14" customFormat="1"/>
    <row r="558" s="14" customFormat="1"/>
    <row r="559" s="14" customFormat="1"/>
    <row r="560" s="14" customFormat="1"/>
    <row r="561" s="14" customFormat="1"/>
    <row r="562" s="14" customFormat="1"/>
    <row r="563" s="14" customFormat="1"/>
    <row r="564" s="14" customFormat="1"/>
    <row r="565" s="14" customFormat="1"/>
    <row r="566" s="14" customFormat="1"/>
    <row r="567" s="14" customFormat="1"/>
    <row r="568" s="14" customFormat="1"/>
    <row r="569" s="14" customFormat="1"/>
    <row r="570" s="14" customFormat="1"/>
    <row r="571" s="14" customFormat="1"/>
    <row r="572" s="14" customFormat="1"/>
    <row r="573" s="14" customFormat="1"/>
    <row r="574" s="14" customFormat="1"/>
    <row r="575" s="14" customFormat="1"/>
    <row r="576" s="14" customFormat="1"/>
    <row r="577" s="14" customFormat="1"/>
    <row r="578" s="14" customFormat="1"/>
    <row r="579" s="14" customFormat="1"/>
    <row r="580" s="14" customFormat="1"/>
    <row r="581" s="14" customFormat="1"/>
    <row r="582" s="14" customFormat="1"/>
    <row r="583" s="14" customFormat="1"/>
    <row r="584" s="14" customFormat="1"/>
    <row r="585" s="14" customFormat="1"/>
    <row r="586" s="14" customFormat="1"/>
    <row r="587" s="14" customFormat="1"/>
    <row r="588" s="14" customFormat="1"/>
    <row r="589" s="14" customFormat="1"/>
    <row r="590" s="14" customFormat="1"/>
    <row r="591" s="14" customFormat="1"/>
    <row r="592" s="14" customFormat="1"/>
    <row r="593" s="14" customFormat="1"/>
    <row r="594" s="14" customFormat="1"/>
    <row r="595" s="14" customFormat="1"/>
    <row r="596" s="14" customFormat="1"/>
    <row r="597" s="14" customFormat="1"/>
    <row r="598" s="14" customFormat="1"/>
    <row r="599" s="14" customFormat="1"/>
    <row r="600" s="14" customFormat="1"/>
    <row r="601" s="14" customFormat="1"/>
    <row r="602" s="14" customFormat="1"/>
    <row r="603" s="14" customFormat="1"/>
    <row r="604" s="14" customFormat="1"/>
    <row r="605" s="14" customFormat="1"/>
    <row r="606" s="14" customFormat="1"/>
    <row r="607" s="14" customFormat="1"/>
    <row r="608" s="14" customFormat="1"/>
    <row r="609" s="14" customFormat="1"/>
    <row r="610" s="14" customFormat="1"/>
    <row r="611" s="14" customFormat="1"/>
    <row r="612" s="14" customFormat="1"/>
    <row r="613" s="14" customFormat="1"/>
    <row r="614" s="14" customFormat="1"/>
    <row r="615" s="14" customFormat="1"/>
    <row r="616" s="14" customFormat="1"/>
    <row r="617" s="14" customFormat="1"/>
    <row r="618" s="14" customFormat="1"/>
    <row r="619" s="14" customFormat="1"/>
    <row r="620" s="14" customFormat="1"/>
    <row r="621" s="14" customFormat="1"/>
    <row r="622" s="14" customFormat="1"/>
    <row r="623" s="14" customFormat="1"/>
    <row r="624" s="14" customFormat="1"/>
    <row r="625" s="14" customFormat="1"/>
    <row r="626" s="14" customFormat="1"/>
    <row r="627" s="14" customFormat="1"/>
    <row r="628" s="14" customFormat="1"/>
    <row r="629" s="14" customFormat="1"/>
    <row r="630" s="14" customFormat="1"/>
    <row r="631" s="14" customFormat="1"/>
    <row r="632" s="14" customFormat="1"/>
    <row r="633" s="14" customFormat="1"/>
    <row r="634" s="14" customFormat="1"/>
    <row r="635" s="14" customFormat="1"/>
    <row r="636" s="14" customFormat="1"/>
    <row r="637" s="14" customFormat="1"/>
    <row r="638" s="14" customFormat="1"/>
    <row r="639" s="14" customFormat="1"/>
    <row r="640" s="14" customFormat="1"/>
    <row r="641" s="14" customFormat="1"/>
    <row r="642" s="14" customFormat="1"/>
    <row r="643" s="14" customFormat="1"/>
    <row r="644" s="14" customFormat="1"/>
    <row r="645" s="14" customFormat="1"/>
    <row r="646" s="14" customFormat="1"/>
    <row r="647" s="14" customFormat="1"/>
    <row r="648" s="14" customFormat="1"/>
    <row r="649" s="14" customFormat="1"/>
    <row r="650" s="14" customFormat="1"/>
    <row r="651" s="14" customFormat="1"/>
    <row r="652" s="14" customFormat="1"/>
    <row r="653" s="14" customFormat="1"/>
    <row r="654" s="14" customFormat="1"/>
    <row r="655" s="14" customFormat="1"/>
    <row r="656" s="14" customFormat="1"/>
    <row r="657" s="14" customFormat="1"/>
    <row r="658" s="14" customFormat="1"/>
    <row r="659" s="14" customFormat="1"/>
    <row r="660" s="14" customFormat="1"/>
    <row r="661" s="14" customFormat="1"/>
    <row r="662" s="14" customFormat="1"/>
    <row r="663" s="14" customFormat="1"/>
    <row r="664" s="14" customFormat="1"/>
    <row r="665" s="14" customFormat="1"/>
    <row r="666" s="14" customFormat="1"/>
    <row r="667" s="14" customFormat="1"/>
    <row r="668" s="14" customFormat="1"/>
    <row r="669" s="14" customFormat="1"/>
    <row r="670" s="14" customFormat="1"/>
    <row r="671" s="14" customFormat="1"/>
    <row r="672" s="14" customFormat="1"/>
    <row r="673" s="14" customFormat="1"/>
    <row r="674" s="14" customFormat="1"/>
    <row r="675" s="14" customFormat="1"/>
    <row r="676" s="14" customFormat="1"/>
    <row r="677" s="14" customFormat="1"/>
    <row r="678" s="14" customFormat="1"/>
    <row r="679" s="14" customFormat="1"/>
    <row r="680" s="14" customFormat="1"/>
    <row r="681" s="14" customFormat="1"/>
    <row r="682" s="14" customFormat="1"/>
    <row r="683" s="14" customFormat="1"/>
    <row r="684" s="14" customFormat="1"/>
    <row r="685" s="14" customFormat="1"/>
    <row r="686" s="14" customFormat="1"/>
    <row r="687" s="14" customFormat="1"/>
    <row r="688" s="14" customFormat="1"/>
    <row r="689" s="14" customFormat="1"/>
    <row r="690" s="14" customFormat="1"/>
    <row r="691" s="14" customFormat="1"/>
    <row r="692" s="14" customFormat="1"/>
    <row r="693" s="14" customFormat="1"/>
    <row r="694" s="14" customFormat="1"/>
    <row r="695" s="14" customFormat="1"/>
    <row r="696" s="14" customFormat="1"/>
    <row r="697" s="14" customFormat="1"/>
    <row r="698" s="14" customFormat="1"/>
    <row r="699" s="14" customFormat="1"/>
    <row r="700" s="14" customFormat="1"/>
    <row r="701" s="14" customFormat="1"/>
    <row r="702" s="14" customFormat="1"/>
    <row r="703" s="14" customFormat="1"/>
    <row r="704" s="14" customFormat="1"/>
    <row r="705" s="14" customFormat="1"/>
    <row r="706" s="14" customFormat="1"/>
    <row r="707" s="14" customFormat="1"/>
    <row r="708" s="14" customFormat="1"/>
    <row r="709" s="14" customFormat="1"/>
    <row r="710" s="14" customFormat="1"/>
    <row r="711" s="14" customFormat="1"/>
    <row r="712" s="14" customFormat="1"/>
    <row r="713" s="14" customFormat="1"/>
    <row r="714" s="14" customFormat="1"/>
    <row r="715" s="14" customFormat="1"/>
    <row r="716" s="14" customFormat="1"/>
    <row r="717" s="14" customFormat="1"/>
    <row r="718" s="14" customFormat="1"/>
    <row r="719" s="14" customFormat="1"/>
    <row r="720" s="14" customFormat="1"/>
    <row r="721" s="14" customFormat="1"/>
    <row r="722" s="14" customFormat="1"/>
    <row r="723" s="14" customFormat="1"/>
    <row r="724" s="14" customFormat="1"/>
    <row r="725" s="14" customFormat="1"/>
    <row r="726" s="14" customFormat="1"/>
    <row r="727" s="14" customFormat="1"/>
    <row r="728" s="14" customFormat="1"/>
    <row r="729" s="14" customFormat="1"/>
    <row r="730" s="14" customFormat="1"/>
    <row r="731" s="14" customFormat="1"/>
    <row r="732" s="14" customFormat="1"/>
    <row r="733" s="14" customFormat="1"/>
    <row r="734" s="14" customFormat="1"/>
    <row r="735" s="14" customFormat="1"/>
    <row r="736" s="14" customFormat="1"/>
    <row r="737" s="14" customFormat="1"/>
    <row r="738" s="14" customFormat="1"/>
    <row r="739" s="14" customFormat="1"/>
    <row r="740" s="14" customFormat="1"/>
    <row r="741" s="14" customFormat="1"/>
    <row r="742" s="14" customFormat="1"/>
    <row r="743" s="14" customFormat="1"/>
    <row r="744" s="14" customFormat="1"/>
    <row r="745" s="14" customFormat="1"/>
  </sheetData>
  <sheetProtection password="DF0E" sheet="1" insertHyperlinks="0"/>
  <mergeCells count="30">
    <mergeCell ref="A17:E17"/>
    <mergeCell ref="M17:T17"/>
    <mergeCell ref="A21:E21"/>
    <mergeCell ref="A3:E3"/>
    <mergeCell ref="D7:G7"/>
    <mergeCell ref="A7:A9"/>
    <mergeCell ref="B7:B9"/>
    <mergeCell ref="C7:C9"/>
    <mergeCell ref="F8:G8"/>
    <mergeCell ref="D8:D9"/>
    <mergeCell ref="E8:E9"/>
    <mergeCell ref="A10:E10"/>
    <mergeCell ref="N18:P18"/>
    <mergeCell ref="Q18:R18"/>
    <mergeCell ref="S18:T18"/>
    <mergeCell ref="S7:T7"/>
    <mergeCell ref="N14:P14"/>
    <mergeCell ref="Q14:R14"/>
    <mergeCell ref="S14:T14"/>
    <mergeCell ref="A1:E1"/>
    <mergeCell ref="M1:T1"/>
    <mergeCell ref="A2:E2"/>
    <mergeCell ref="M7:M8"/>
    <mergeCell ref="N7:P8"/>
    <mergeCell ref="Q7:R8"/>
    <mergeCell ref="S8:T8"/>
    <mergeCell ref="M10:T10"/>
    <mergeCell ref="N11:P11"/>
    <mergeCell ref="Q11:R11"/>
    <mergeCell ref="S11:T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H49"/>
  <sheetViews>
    <sheetView topLeftCell="A40" zoomScaleNormal="100" zoomScaleSheetLayoutView="90" workbookViewId="0">
      <selection activeCell="F35" sqref="F35"/>
    </sheetView>
  </sheetViews>
  <sheetFormatPr defaultRowHeight="15.75"/>
  <cols>
    <col min="1" max="1" width="5.75" style="14" customWidth="1"/>
    <col min="2" max="2" width="24.875" style="14" customWidth="1"/>
    <col min="3" max="3" width="2.375" style="14" customWidth="1"/>
    <col min="4" max="4" width="11.875" style="14" customWidth="1"/>
    <col min="5" max="5" width="10.375" style="14" customWidth="1"/>
    <col min="6" max="6" width="11.125" style="14" customWidth="1"/>
    <col min="7" max="7" width="11.75" style="14" customWidth="1"/>
    <col min="8" max="8" width="12" style="14" customWidth="1"/>
    <col min="9" max="206" width="9" style="14"/>
    <col min="207" max="207" width="5.75" style="14" customWidth="1"/>
    <col min="208" max="208" width="24.875" style="14" customWidth="1"/>
    <col min="209" max="209" width="2.375" style="14" customWidth="1"/>
    <col min="210" max="210" width="11.875" style="14" customWidth="1"/>
    <col min="211" max="211" width="4.75" style="14" customWidth="1"/>
    <col min="212" max="213" width="9" style="14"/>
    <col min="214" max="214" width="10.625" style="14" customWidth="1"/>
    <col min="215" max="215" width="9" style="14"/>
    <col min="216" max="223" width="9" style="14" customWidth="1"/>
    <col min="224" max="231" width="0" style="14" hidden="1" customWidth="1"/>
    <col min="232" max="233" width="9" style="14" customWidth="1"/>
    <col min="234" max="238" width="0" style="14" hidden="1" customWidth="1"/>
    <col min="239" max="462" width="9" style="14"/>
    <col min="463" max="463" width="5.75" style="14" customWidth="1"/>
    <col min="464" max="464" width="24.875" style="14" customWidth="1"/>
    <col min="465" max="465" width="2.375" style="14" customWidth="1"/>
    <col min="466" max="466" width="11.875" style="14" customWidth="1"/>
    <col min="467" max="467" width="4.75" style="14" customWidth="1"/>
    <col min="468" max="469" width="9" style="14"/>
    <col min="470" max="470" width="10.625" style="14" customWidth="1"/>
    <col min="471" max="471" width="9" style="14"/>
    <col min="472" max="479" width="9" style="14" customWidth="1"/>
    <col min="480" max="487" width="0" style="14" hidden="1" customWidth="1"/>
    <col min="488" max="489" width="9" style="14" customWidth="1"/>
    <col min="490" max="494" width="0" style="14" hidden="1" customWidth="1"/>
    <col min="495" max="718" width="9" style="14"/>
    <col min="719" max="719" width="5.75" style="14" customWidth="1"/>
    <col min="720" max="720" width="24.875" style="14" customWidth="1"/>
    <col min="721" max="721" width="2.375" style="14" customWidth="1"/>
    <col min="722" max="722" width="11.875" style="14" customWidth="1"/>
    <col min="723" max="723" width="4.75" style="14" customWidth="1"/>
    <col min="724" max="725" width="9" style="14"/>
    <col min="726" max="726" width="10.625" style="14" customWidth="1"/>
    <col min="727" max="727" width="9" style="14"/>
    <col min="728" max="735" width="9" style="14" customWidth="1"/>
    <col min="736" max="743" width="0" style="14" hidden="1" customWidth="1"/>
    <col min="744" max="745" width="9" style="14" customWidth="1"/>
    <col min="746" max="750" width="0" style="14" hidden="1" customWidth="1"/>
    <col min="751" max="974" width="9" style="14"/>
    <col min="975" max="975" width="5.75" style="14" customWidth="1"/>
    <col min="976" max="976" width="24.875" style="14" customWidth="1"/>
    <col min="977" max="977" width="2.375" style="14" customWidth="1"/>
    <col min="978" max="978" width="11.875" style="14" customWidth="1"/>
    <col min="979" max="979" width="4.75" style="14" customWidth="1"/>
    <col min="980" max="981" width="9" style="14"/>
    <col min="982" max="982" width="10.625" style="14" customWidth="1"/>
    <col min="983" max="983" width="9" style="14"/>
    <col min="984" max="991" width="9" style="14" customWidth="1"/>
    <col min="992" max="999" width="0" style="14" hidden="1" customWidth="1"/>
    <col min="1000" max="1001" width="9" style="14" customWidth="1"/>
    <col min="1002" max="1006" width="0" style="14" hidden="1" customWidth="1"/>
    <col min="1007" max="1230" width="9" style="14"/>
    <col min="1231" max="1231" width="5.75" style="14" customWidth="1"/>
    <col min="1232" max="1232" width="24.875" style="14" customWidth="1"/>
    <col min="1233" max="1233" width="2.375" style="14" customWidth="1"/>
    <col min="1234" max="1234" width="11.875" style="14" customWidth="1"/>
    <col min="1235" max="1235" width="4.75" style="14" customWidth="1"/>
    <col min="1236" max="1237" width="9" style="14"/>
    <col min="1238" max="1238" width="10.625" style="14" customWidth="1"/>
    <col min="1239" max="1239" width="9" style="14"/>
    <col min="1240" max="1247" width="9" style="14" customWidth="1"/>
    <col min="1248" max="1255" width="0" style="14" hidden="1" customWidth="1"/>
    <col min="1256" max="1257" width="9" style="14" customWidth="1"/>
    <col min="1258" max="1262" width="0" style="14" hidden="1" customWidth="1"/>
    <col min="1263" max="1486" width="9" style="14"/>
    <col min="1487" max="1487" width="5.75" style="14" customWidth="1"/>
    <col min="1488" max="1488" width="24.875" style="14" customWidth="1"/>
    <col min="1489" max="1489" width="2.375" style="14" customWidth="1"/>
    <col min="1490" max="1490" width="11.875" style="14" customWidth="1"/>
    <col min="1491" max="1491" width="4.75" style="14" customWidth="1"/>
    <col min="1492" max="1493" width="9" style="14"/>
    <col min="1494" max="1494" width="10.625" style="14" customWidth="1"/>
    <col min="1495" max="1495" width="9" style="14"/>
    <col min="1496" max="1503" width="9" style="14" customWidth="1"/>
    <col min="1504" max="1511" width="0" style="14" hidden="1" customWidth="1"/>
    <col min="1512" max="1513" width="9" style="14" customWidth="1"/>
    <col min="1514" max="1518" width="0" style="14" hidden="1" customWidth="1"/>
    <col min="1519" max="1742" width="9" style="14"/>
    <col min="1743" max="1743" width="5.75" style="14" customWidth="1"/>
    <col min="1744" max="1744" width="24.875" style="14" customWidth="1"/>
    <col min="1745" max="1745" width="2.375" style="14" customWidth="1"/>
    <col min="1746" max="1746" width="11.875" style="14" customWidth="1"/>
    <col min="1747" max="1747" width="4.75" style="14" customWidth="1"/>
    <col min="1748" max="1749" width="9" style="14"/>
    <col min="1750" max="1750" width="10.625" style="14" customWidth="1"/>
    <col min="1751" max="1751" width="9" style="14"/>
    <col min="1752" max="1759" width="9" style="14" customWidth="1"/>
    <col min="1760" max="1767" width="0" style="14" hidden="1" customWidth="1"/>
    <col min="1768" max="1769" width="9" style="14" customWidth="1"/>
    <col min="1770" max="1774" width="0" style="14" hidden="1" customWidth="1"/>
    <col min="1775" max="1998" width="9" style="14"/>
    <col min="1999" max="1999" width="5.75" style="14" customWidth="1"/>
    <col min="2000" max="2000" width="24.875" style="14" customWidth="1"/>
    <col min="2001" max="2001" width="2.375" style="14" customWidth="1"/>
    <col min="2002" max="2002" width="11.875" style="14" customWidth="1"/>
    <col min="2003" max="2003" width="4.75" style="14" customWidth="1"/>
    <col min="2004" max="2005" width="9" style="14"/>
    <col min="2006" max="2006" width="10.625" style="14" customWidth="1"/>
    <col min="2007" max="2007" width="9" style="14"/>
    <col min="2008" max="2015" width="9" style="14" customWidth="1"/>
    <col min="2016" max="2023" width="0" style="14" hidden="1" customWidth="1"/>
    <col min="2024" max="2025" width="9" style="14" customWidth="1"/>
    <col min="2026" max="2030" width="0" style="14" hidden="1" customWidth="1"/>
    <col min="2031" max="2254" width="9" style="14"/>
    <col min="2255" max="2255" width="5.75" style="14" customWidth="1"/>
    <col min="2256" max="2256" width="24.875" style="14" customWidth="1"/>
    <col min="2257" max="2257" width="2.375" style="14" customWidth="1"/>
    <col min="2258" max="2258" width="11.875" style="14" customWidth="1"/>
    <col min="2259" max="2259" width="4.75" style="14" customWidth="1"/>
    <col min="2260" max="2261" width="9" style="14"/>
    <col min="2262" max="2262" width="10.625" style="14" customWidth="1"/>
    <col min="2263" max="2263" width="9" style="14"/>
    <col min="2264" max="2271" width="9" style="14" customWidth="1"/>
    <col min="2272" max="2279" width="0" style="14" hidden="1" customWidth="1"/>
    <col min="2280" max="2281" width="9" style="14" customWidth="1"/>
    <col min="2282" max="2286" width="0" style="14" hidden="1" customWidth="1"/>
    <col min="2287" max="2510" width="9" style="14"/>
    <col min="2511" max="2511" width="5.75" style="14" customWidth="1"/>
    <col min="2512" max="2512" width="24.875" style="14" customWidth="1"/>
    <col min="2513" max="2513" width="2.375" style="14" customWidth="1"/>
    <col min="2514" max="2514" width="11.875" style="14" customWidth="1"/>
    <col min="2515" max="2515" width="4.75" style="14" customWidth="1"/>
    <col min="2516" max="2517" width="9" style="14"/>
    <col min="2518" max="2518" width="10.625" style="14" customWidth="1"/>
    <col min="2519" max="2519" width="9" style="14"/>
    <col min="2520" max="2527" width="9" style="14" customWidth="1"/>
    <col min="2528" max="2535" width="0" style="14" hidden="1" customWidth="1"/>
    <col min="2536" max="2537" width="9" style="14" customWidth="1"/>
    <col min="2538" max="2542" width="0" style="14" hidden="1" customWidth="1"/>
    <col min="2543" max="2766" width="9" style="14"/>
    <col min="2767" max="2767" width="5.75" style="14" customWidth="1"/>
    <col min="2768" max="2768" width="24.875" style="14" customWidth="1"/>
    <col min="2769" max="2769" width="2.375" style="14" customWidth="1"/>
    <col min="2770" max="2770" width="11.875" style="14" customWidth="1"/>
    <col min="2771" max="2771" width="4.75" style="14" customWidth="1"/>
    <col min="2772" max="2773" width="9" style="14"/>
    <col min="2774" max="2774" width="10.625" style="14" customWidth="1"/>
    <col min="2775" max="2775" width="9" style="14"/>
    <col min="2776" max="2783" width="9" style="14" customWidth="1"/>
    <col min="2784" max="2791" width="0" style="14" hidden="1" customWidth="1"/>
    <col min="2792" max="2793" width="9" style="14" customWidth="1"/>
    <col min="2794" max="2798" width="0" style="14" hidden="1" customWidth="1"/>
    <col min="2799" max="3022" width="9" style="14"/>
    <col min="3023" max="3023" width="5.75" style="14" customWidth="1"/>
    <col min="3024" max="3024" width="24.875" style="14" customWidth="1"/>
    <col min="3025" max="3025" width="2.375" style="14" customWidth="1"/>
    <col min="3026" max="3026" width="11.875" style="14" customWidth="1"/>
    <col min="3027" max="3027" width="4.75" style="14" customWidth="1"/>
    <col min="3028" max="3029" width="9" style="14"/>
    <col min="3030" max="3030" width="10.625" style="14" customWidth="1"/>
    <col min="3031" max="3031" width="9" style="14"/>
    <col min="3032" max="3039" width="9" style="14" customWidth="1"/>
    <col min="3040" max="3047" width="0" style="14" hidden="1" customWidth="1"/>
    <col min="3048" max="3049" width="9" style="14" customWidth="1"/>
    <col min="3050" max="3054" width="0" style="14" hidden="1" customWidth="1"/>
    <col min="3055" max="3278" width="9" style="14"/>
    <col min="3279" max="3279" width="5.75" style="14" customWidth="1"/>
    <col min="3280" max="3280" width="24.875" style="14" customWidth="1"/>
    <col min="3281" max="3281" width="2.375" style="14" customWidth="1"/>
    <col min="3282" max="3282" width="11.875" style="14" customWidth="1"/>
    <col min="3283" max="3283" width="4.75" style="14" customWidth="1"/>
    <col min="3284" max="3285" width="9" style="14"/>
    <col min="3286" max="3286" width="10.625" style="14" customWidth="1"/>
    <col min="3287" max="3287" width="9" style="14"/>
    <col min="3288" max="3295" width="9" style="14" customWidth="1"/>
    <col min="3296" max="3303" width="0" style="14" hidden="1" customWidth="1"/>
    <col min="3304" max="3305" width="9" style="14" customWidth="1"/>
    <col min="3306" max="3310" width="0" style="14" hidden="1" customWidth="1"/>
    <col min="3311" max="3534" width="9" style="14"/>
    <col min="3535" max="3535" width="5.75" style="14" customWidth="1"/>
    <col min="3536" max="3536" width="24.875" style="14" customWidth="1"/>
    <col min="3537" max="3537" width="2.375" style="14" customWidth="1"/>
    <col min="3538" max="3538" width="11.875" style="14" customWidth="1"/>
    <col min="3539" max="3539" width="4.75" style="14" customWidth="1"/>
    <col min="3540" max="3541" width="9" style="14"/>
    <col min="3542" max="3542" width="10.625" style="14" customWidth="1"/>
    <col min="3543" max="3543" width="9" style="14"/>
    <col min="3544" max="3551" width="9" style="14" customWidth="1"/>
    <col min="3552" max="3559" width="0" style="14" hidden="1" customWidth="1"/>
    <col min="3560" max="3561" width="9" style="14" customWidth="1"/>
    <col min="3562" max="3566" width="0" style="14" hidden="1" customWidth="1"/>
    <col min="3567" max="3790" width="9" style="14"/>
    <col min="3791" max="3791" width="5.75" style="14" customWidth="1"/>
    <col min="3792" max="3792" width="24.875" style="14" customWidth="1"/>
    <col min="3793" max="3793" width="2.375" style="14" customWidth="1"/>
    <col min="3794" max="3794" width="11.875" style="14" customWidth="1"/>
    <col min="3795" max="3795" width="4.75" style="14" customWidth="1"/>
    <col min="3796" max="3797" width="9" style="14"/>
    <col min="3798" max="3798" width="10.625" style="14" customWidth="1"/>
    <col min="3799" max="3799" width="9" style="14"/>
    <col min="3800" max="3807" width="9" style="14" customWidth="1"/>
    <col min="3808" max="3815" width="0" style="14" hidden="1" customWidth="1"/>
    <col min="3816" max="3817" width="9" style="14" customWidth="1"/>
    <col min="3818" max="3822" width="0" style="14" hidden="1" customWidth="1"/>
    <col min="3823" max="4046" width="9" style="14"/>
    <col min="4047" max="4047" width="5.75" style="14" customWidth="1"/>
    <col min="4048" max="4048" width="24.875" style="14" customWidth="1"/>
    <col min="4049" max="4049" width="2.375" style="14" customWidth="1"/>
    <col min="4050" max="4050" width="11.875" style="14" customWidth="1"/>
    <col min="4051" max="4051" width="4.75" style="14" customWidth="1"/>
    <col min="4052" max="4053" width="9" style="14"/>
    <col min="4054" max="4054" width="10.625" style="14" customWidth="1"/>
    <col min="4055" max="4055" width="9" style="14"/>
    <col min="4056" max="4063" width="9" style="14" customWidth="1"/>
    <col min="4064" max="4071" width="0" style="14" hidden="1" customWidth="1"/>
    <col min="4072" max="4073" width="9" style="14" customWidth="1"/>
    <col min="4074" max="4078" width="0" style="14" hidden="1" customWidth="1"/>
    <col min="4079" max="4302" width="9" style="14"/>
    <col min="4303" max="4303" width="5.75" style="14" customWidth="1"/>
    <col min="4304" max="4304" width="24.875" style="14" customWidth="1"/>
    <col min="4305" max="4305" width="2.375" style="14" customWidth="1"/>
    <col min="4306" max="4306" width="11.875" style="14" customWidth="1"/>
    <col min="4307" max="4307" width="4.75" style="14" customWidth="1"/>
    <col min="4308" max="4309" width="9" style="14"/>
    <col min="4310" max="4310" width="10.625" style="14" customWidth="1"/>
    <col min="4311" max="4311" width="9" style="14"/>
    <col min="4312" max="4319" width="9" style="14" customWidth="1"/>
    <col min="4320" max="4327" width="0" style="14" hidden="1" customWidth="1"/>
    <col min="4328" max="4329" width="9" style="14" customWidth="1"/>
    <col min="4330" max="4334" width="0" style="14" hidden="1" customWidth="1"/>
    <col min="4335" max="4558" width="9" style="14"/>
    <col min="4559" max="4559" width="5.75" style="14" customWidth="1"/>
    <col min="4560" max="4560" width="24.875" style="14" customWidth="1"/>
    <col min="4561" max="4561" width="2.375" style="14" customWidth="1"/>
    <col min="4562" max="4562" width="11.875" style="14" customWidth="1"/>
    <col min="4563" max="4563" width="4.75" style="14" customWidth="1"/>
    <col min="4564" max="4565" width="9" style="14"/>
    <col min="4566" max="4566" width="10.625" style="14" customWidth="1"/>
    <col min="4567" max="4567" width="9" style="14"/>
    <col min="4568" max="4575" width="9" style="14" customWidth="1"/>
    <col min="4576" max="4583" width="0" style="14" hidden="1" customWidth="1"/>
    <col min="4584" max="4585" width="9" style="14" customWidth="1"/>
    <col min="4586" max="4590" width="0" style="14" hidden="1" customWidth="1"/>
    <col min="4591" max="4814" width="9" style="14"/>
    <col min="4815" max="4815" width="5.75" style="14" customWidth="1"/>
    <col min="4816" max="4816" width="24.875" style="14" customWidth="1"/>
    <col min="4817" max="4817" width="2.375" style="14" customWidth="1"/>
    <col min="4818" max="4818" width="11.875" style="14" customWidth="1"/>
    <col min="4819" max="4819" width="4.75" style="14" customWidth="1"/>
    <col min="4820" max="4821" width="9" style="14"/>
    <col min="4822" max="4822" width="10.625" style="14" customWidth="1"/>
    <col min="4823" max="4823" width="9" style="14"/>
    <col min="4824" max="4831" width="9" style="14" customWidth="1"/>
    <col min="4832" max="4839" width="0" style="14" hidden="1" customWidth="1"/>
    <col min="4840" max="4841" width="9" style="14" customWidth="1"/>
    <col min="4842" max="4846" width="0" style="14" hidden="1" customWidth="1"/>
    <col min="4847" max="5070" width="9" style="14"/>
    <col min="5071" max="5071" width="5.75" style="14" customWidth="1"/>
    <col min="5072" max="5072" width="24.875" style="14" customWidth="1"/>
    <col min="5073" max="5073" width="2.375" style="14" customWidth="1"/>
    <col min="5074" max="5074" width="11.875" style="14" customWidth="1"/>
    <col min="5075" max="5075" width="4.75" style="14" customWidth="1"/>
    <col min="5076" max="5077" width="9" style="14"/>
    <col min="5078" max="5078" width="10.625" style="14" customWidth="1"/>
    <col min="5079" max="5079" width="9" style="14"/>
    <col min="5080" max="5087" width="9" style="14" customWidth="1"/>
    <col min="5088" max="5095" width="0" style="14" hidden="1" customWidth="1"/>
    <col min="5096" max="5097" width="9" style="14" customWidth="1"/>
    <col min="5098" max="5102" width="0" style="14" hidden="1" customWidth="1"/>
    <col min="5103" max="5326" width="9" style="14"/>
    <col min="5327" max="5327" width="5.75" style="14" customWidth="1"/>
    <col min="5328" max="5328" width="24.875" style="14" customWidth="1"/>
    <col min="5329" max="5329" width="2.375" style="14" customWidth="1"/>
    <col min="5330" max="5330" width="11.875" style="14" customWidth="1"/>
    <col min="5331" max="5331" width="4.75" style="14" customWidth="1"/>
    <col min="5332" max="5333" width="9" style="14"/>
    <col min="5334" max="5334" width="10.625" style="14" customWidth="1"/>
    <col min="5335" max="5335" width="9" style="14"/>
    <col min="5336" max="5343" width="9" style="14" customWidth="1"/>
    <col min="5344" max="5351" width="0" style="14" hidden="1" customWidth="1"/>
    <col min="5352" max="5353" width="9" style="14" customWidth="1"/>
    <col min="5354" max="5358" width="0" style="14" hidden="1" customWidth="1"/>
    <col min="5359" max="5582" width="9" style="14"/>
    <col min="5583" max="5583" width="5.75" style="14" customWidth="1"/>
    <col min="5584" max="5584" width="24.875" style="14" customWidth="1"/>
    <col min="5585" max="5585" width="2.375" style="14" customWidth="1"/>
    <col min="5586" max="5586" width="11.875" style="14" customWidth="1"/>
    <col min="5587" max="5587" width="4.75" style="14" customWidth="1"/>
    <col min="5588" max="5589" width="9" style="14"/>
    <col min="5590" max="5590" width="10.625" style="14" customWidth="1"/>
    <col min="5591" max="5591" width="9" style="14"/>
    <col min="5592" max="5599" width="9" style="14" customWidth="1"/>
    <col min="5600" max="5607" width="0" style="14" hidden="1" customWidth="1"/>
    <col min="5608" max="5609" width="9" style="14" customWidth="1"/>
    <col min="5610" max="5614" width="0" style="14" hidden="1" customWidth="1"/>
    <col min="5615" max="5838" width="9" style="14"/>
    <col min="5839" max="5839" width="5.75" style="14" customWidth="1"/>
    <col min="5840" max="5840" width="24.875" style="14" customWidth="1"/>
    <col min="5841" max="5841" width="2.375" style="14" customWidth="1"/>
    <col min="5842" max="5842" width="11.875" style="14" customWidth="1"/>
    <col min="5843" max="5843" width="4.75" style="14" customWidth="1"/>
    <col min="5844" max="5845" width="9" style="14"/>
    <col min="5846" max="5846" width="10.625" style="14" customWidth="1"/>
    <col min="5847" max="5847" width="9" style="14"/>
    <col min="5848" max="5855" width="9" style="14" customWidth="1"/>
    <col min="5856" max="5863" width="0" style="14" hidden="1" customWidth="1"/>
    <col min="5864" max="5865" width="9" style="14" customWidth="1"/>
    <col min="5866" max="5870" width="0" style="14" hidden="1" customWidth="1"/>
    <col min="5871" max="6094" width="9" style="14"/>
    <col min="6095" max="6095" width="5.75" style="14" customWidth="1"/>
    <col min="6096" max="6096" width="24.875" style="14" customWidth="1"/>
    <col min="6097" max="6097" width="2.375" style="14" customWidth="1"/>
    <col min="6098" max="6098" width="11.875" style="14" customWidth="1"/>
    <col min="6099" max="6099" width="4.75" style="14" customWidth="1"/>
    <col min="6100" max="6101" width="9" style="14"/>
    <col min="6102" max="6102" width="10.625" style="14" customWidth="1"/>
    <col min="6103" max="6103" width="9" style="14"/>
    <col min="6104" max="6111" width="9" style="14" customWidth="1"/>
    <col min="6112" max="6119" width="0" style="14" hidden="1" customWidth="1"/>
    <col min="6120" max="6121" width="9" style="14" customWidth="1"/>
    <col min="6122" max="6126" width="0" style="14" hidden="1" customWidth="1"/>
    <col min="6127" max="6350" width="9" style="14"/>
    <col min="6351" max="6351" width="5.75" style="14" customWidth="1"/>
    <col min="6352" max="6352" width="24.875" style="14" customWidth="1"/>
    <col min="6353" max="6353" width="2.375" style="14" customWidth="1"/>
    <col min="6354" max="6354" width="11.875" style="14" customWidth="1"/>
    <col min="6355" max="6355" width="4.75" style="14" customWidth="1"/>
    <col min="6356" max="6357" width="9" style="14"/>
    <col min="6358" max="6358" width="10.625" style="14" customWidth="1"/>
    <col min="6359" max="6359" width="9" style="14"/>
    <col min="6360" max="6367" width="9" style="14" customWidth="1"/>
    <col min="6368" max="6375" width="0" style="14" hidden="1" customWidth="1"/>
    <col min="6376" max="6377" width="9" style="14" customWidth="1"/>
    <col min="6378" max="6382" width="0" style="14" hidden="1" customWidth="1"/>
    <col min="6383" max="6606" width="9" style="14"/>
    <col min="6607" max="6607" width="5.75" style="14" customWidth="1"/>
    <col min="6608" max="6608" width="24.875" style="14" customWidth="1"/>
    <col min="6609" max="6609" width="2.375" style="14" customWidth="1"/>
    <col min="6610" max="6610" width="11.875" style="14" customWidth="1"/>
    <col min="6611" max="6611" width="4.75" style="14" customWidth="1"/>
    <col min="6612" max="6613" width="9" style="14"/>
    <col min="6614" max="6614" width="10.625" style="14" customWidth="1"/>
    <col min="6615" max="6615" width="9" style="14"/>
    <col min="6616" max="6623" width="9" style="14" customWidth="1"/>
    <col min="6624" max="6631" width="0" style="14" hidden="1" customWidth="1"/>
    <col min="6632" max="6633" width="9" style="14" customWidth="1"/>
    <col min="6634" max="6638" width="0" style="14" hidden="1" customWidth="1"/>
    <col min="6639" max="6862" width="9" style="14"/>
    <col min="6863" max="6863" width="5.75" style="14" customWidth="1"/>
    <col min="6864" max="6864" width="24.875" style="14" customWidth="1"/>
    <col min="6865" max="6865" width="2.375" style="14" customWidth="1"/>
    <col min="6866" max="6866" width="11.875" style="14" customWidth="1"/>
    <col min="6867" max="6867" width="4.75" style="14" customWidth="1"/>
    <col min="6868" max="6869" width="9" style="14"/>
    <col min="6870" max="6870" width="10.625" style="14" customWidth="1"/>
    <col min="6871" max="6871" width="9" style="14"/>
    <col min="6872" max="6879" width="9" style="14" customWidth="1"/>
    <col min="6880" max="6887" width="0" style="14" hidden="1" customWidth="1"/>
    <col min="6888" max="6889" width="9" style="14" customWidth="1"/>
    <col min="6890" max="6894" width="0" style="14" hidden="1" customWidth="1"/>
    <col min="6895" max="7118" width="9" style="14"/>
    <col min="7119" max="7119" width="5.75" style="14" customWidth="1"/>
    <col min="7120" max="7120" width="24.875" style="14" customWidth="1"/>
    <col min="7121" max="7121" width="2.375" style="14" customWidth="1"/>
    <col min="7122" max="7122" width="11.875" style="14" customWidth="1"/>
    <col min="7123" max="7123" width="4.75" style="14" customWidth="1"/>
    <col min="7124" max="7125" width="9" style="14"/>
    <col min="7126" max="7126" width="10.625" style="14" customWidth="1"/>
    <col min="7127" max="7127" width="9" style="14"/>
    <col min="7128" max="7135" width="9" style="14" customWidth="1"/>
    <col min="7136" max="7143" width="0" style="14" hidden="1" customWidth="1"/>
    <col min="7144" max="7145" width="9" style="14" customWidth="1"/>
    <col min="7146" max="7150" width="0" style="14" hidden="1" customWidth="1"/>
    <col min="7151" max="7374" width="9" style="14"/>
    <col min="7375" max="7375" width="5.75" style="14" customWidth="1"/>
    <col min="7376" max="7376" width="24.875" style="14" customWidth="1"/>
    <col min="7377" max="7377" width="2.375" style="14" customWidth="1"/>
    <col min="7378" max="7378" width="11.875" style="14" customWidth="1"/>
    <col min="7379" max="7379" width="4.75" style="14" customWidth="1"/>
    <col min="7380" max="7381" width="9" style="14"/>
    <col min="7382" max="7382" width="10.625" style="14" customWidth="1"/>
    <col min="7383" max="7383" width="9" style="14"/>
    <col min="7384" max="7391" width="9" style="14" customWidth="1"/>
    <col min="7392" max="7399" width="0" style="14" hidden="1" customWidth="1"/>
    <col min="7400" max="7401" width="9" style="14" customWidth="1"/>
    <col min="7402" max="7406" width="0" style="14" hidden="1" customWidth="1"/>
    <col min="7407" max="7630" width="9" style="14"/>
    <col min="7631" max="7631" width="5.75" style="14" customWidth="1"/>
    <col min="7632" max="7632" width="24.875" style="14" customWidth="1"/>
    <col min="7633" max="7633" width="2.375" style="14" customWidth="1"/>
    <col min="7634" max="7634" width="11.875" style="14" customWidth="1"/>
    <col min="7635" max="7635" width="4.75" style="14" customWidth="1"/>
    <col min="7636" max="7637" width="9" style="14"/>
    <col min="7638" max="7638" width="10.625" style="14" customWidth="1"/>
    <col min="7639" max="7639" width="9" style="14"/>
    <col min="7640" max="7647" width="9" style="14" customWidth="1"/>
    <col min="7648" max="7655" width="0" style="14" hidden="1" customWidth="1"/>
    <col min="7656" max="7657" width="9" style="14" customWidth="1"/>
    <col min="7658" max="7662" width="0" style="14" hidden="1" customWidth="1"/>
    <col min="7663" max="7886" width="9" style="14"/>
    <col min="7887" max="7887" width="5.75" style="14" customWidth="1"/>
    <col min="7888" max="7888" width="24.875" style="14" customWidth="1"/>
    <col min="7889" max="7889" width="2.375" style="14" customWidth="1"/>
    <col min="7890" max="7890" width="11.875" style="14" customWidth="1"/>
    <col min="7891" max="7891" width="4.75" style="14" customWidth="1"/>
    <col min="7892" max="7893" width="9" style="14"/>
    <col min="7894" max="7894" width="10.625" style="14" customWidth="1"/>
    <col min="7895" max="7895" width="9" style="14"/>
    <col min="7896" max="7903" width="9" style="14" customWidth="1"/>
    <col min="7904" max="7911" width="0" style="14" hidden="1" customWidth="1"/>
    <col min="7912" max="7913" width="9" style="14" customWidth="1"/>
    <col min="7914" max="7918" width="0" style="14" hidden="1" customWidth="1"/>
    <col min="7919" max="8142" width="9" style="14"/>
    <col min="8143" max="8143" width="5.75" style="14" customWidth="1"/>
    <col min="8144" max="8144" width="24.875" style="14" customWidth="1"/>
    <col min="8145" max="8145" width="2.375" style="14" customWidth="1"/>
    <col min="8146" max="8146" width="11.875" style="14" customWidth="1"/>
    <col min="8147" max="8147" width="4.75" style="14" customWidth="1"/>
    <col min="8148" max="8149" width="9" style="14"/>
    <col min="8150" max="8150" width="10.625" style="14" customWidth="1"/>
    <col min="8151" max="8151" width="9" style="14"/>
    <col min="8152" max="8159" width="9" style="14" customWidth="1"/>
    <col min="8160" max="8167" width="0" style="14" hidden="1" customWidth="1"/>
    <col min="8168" max="8169" width="9" style="14" customWidth="1"/>
    <col min="8170" max="8174" width="0" style="14" hidden="1" customWidth="1"/>
    <col min="8175" max="8398" width="9" style="14"/>
    <col min="8399" max="8399" width="5.75" style="14" customWidth="1"/>
    <col min="8400" max="8400" width="24.875" style="14" customWidth="1"/>
    <col min="8401" max="8401" width="2.375" style="14" customWidth="1"/>
    <col min="8402" max="8402" width="11.875" style="14" customWidth="1"/>
    <col min="8403" max="8403" width="4.75" style="14" customWidth="1"/>
    <col min="8404" max="8405" width="9" style="14"/>
    <col min="8406" max="8406" width="10.625" style="14" customWidth="1"/>
    <col min="8407" max="8407" width="9" style="14"/>
    <col min="8408" max="8415" width="9" style="14" customWidth="1"/>
    <col min="8416" max="8423" width="0" style="14" hidden="1" customWidth="1"/>
    <col min="8424" max="8425" width="9" style="14" customWidth="1"/>
    <col min="8426" max="8430" width="0" style="14" hidden="1" customWidth="1"/>
    <col min="8431" max="8654" width="9" style="14"/>
    <col min="8655" max="8655" width="5.75" style="14" customWidth="1"/>
    <col min="8656" max="8656" width="24.875" style="14" customWidth="1"/>
    <col min="8657" max="8657" width="2.375" style="14" customWidth="1"/>
    <col min="8658" max="8658" width="11.875" style="14" customWidth="1"/>
    <col min="8659" max="8659" width="4.75" style="14" customWidth="1"/>
    <col min="8660" max="8661" width="9" style="14"/>
    <col min="8662" max="8662" width="10.625" style="14" customWidth="1"/>
    <col min="8663" max="8663" width="9" style="14"/>
    <col min="8664" max="8671" width="9" style="14" customWidth="1"/>
    <col min="8672" max="8679" width="0" style="14" hidden="1" customWidth="1"/>
    <col min="8680" max="8681" width="9" style="14" customWidth="1"/>
    <col min="8682" max="8686" width="0" style="14" hidden="1" customWidth="1"/>
    <col min="8687" max="8910" width="9" style="14"/>
    <col min="8911" max="8911" width="5.75" style="14" customWidth="1"/>
    <col min="8912" max="8912" width="24.875" style="14" customWidth="1"/>
    <col min="8913" max="8913" width="2.375" style="14" customWidth="1"/>
    <col min="8914" max="8914" width="11.875" style="14" customWidth="1"/>
    <col min="8915" max="8915" width="4.75" style="14" customWidth="1"/>
    <col min="8916" max="8917" width="9" style="14"/>
    <col min="8918" max="8918" width="10.625" style="14" customWidth="1"/>
    <col min="8919" max="8919" width="9" style="14"/>
    <col min="8920" max="8927" width="9" style="14" customWidth="1"/>
    <col min="8928" max="8935" width="0" style="14" hidden="1" customWidth="1"/>
    <col min="8936" max="8937" width="9" style="14" customWidth="1"/>
    <col min="8938" max="8942" width="0" style="14" hidden="1" customWidth="1"/>
    <col min="8943" max="9166" width="9" style="14"/>
    <col min="9167" max="9167" width="5.75" style="14" customWidth="1"/>
    <col min="9168" max="9168" width="24.875" style="14" customWidth="1"/>
    <col min="9169" max="9169" width="2.375" style="14" customWidth="1"/>
    <col min="9170" max="9170" width="11.875" style="14" customWidth="1"/>
    <col min="9171" max="9171" width="4.75" style="14" customWidth="1"/>
    <col min="9172" max="9173" width="9" style="14"/>
    <col min="9174" max="9174" width="10.625" style="14" customWidth="1"/>
    <col min="9175" max="9175" width="9" style="14"/>
    <col min="9176" max="9183" width="9" style="14" customWidth="1"/>
    <col min="9184" max="9191" width="0" style="14" hidden="1" customWidth="1"/>
    <col min="9192" max="9193" width="9" style="14" customWidth="1"/>
    <col min="9194" max="9198" width="0" style="14" hidden="1" customWidth="1"/>
    <col min="9199" max="9422" width="9" style="14"/>
    <col min="9423" max="9423" width="5.75" style="14" customWidth="1"/>
    <col min="9424" max="9424" width="24.875" style="14" customWidth="1"/>
    <col min="9425" max="9425" width="2.375" style="14" customWidth="1"/>
    <col min="9426" max="9426" width="11.875" style="14" customWidth="1"/>
    <col min="9427" max="9427" width="4.75" style="14" customWidth="1"/>
    <col min="9428" max="9429" width="9" style="14"/>
    <col min="9430" max="9430" width="10.625" style="14" customWidth="1"/>
    <col min="9431" max="9431" width="9" style="14"/>
    <col min="9432" max="9439" width="9" style="14" customWidth="1"/>
    <col min="9440" max="9447" width="0" style="14" hidden="1" customWidth="1"/>
    <col min="9448" max="9449" width="9" style="14" customWidth="1"/>
    <col min="9450" max="9454" width="0" style="14" hidden="1" customWidth="1"/>
    <col min="9455" max="9678" width="9" style="14"/>
    <col min="9679" max="9679" width="5.75" style="14" customWidth="1"/>
    <col min="9680" max="9680" width="24.875" style="14" customWidth="1"/>
    <col min="9681" max="9681" width="2.375" style="14" customWidth="1"/>
    <col min="9682" max="9682" width="11.875" style="14" customWidth="1"/>
    <col min="9683" max="9683" width="4.75" style="14" customWidth="1"/>
    <col min="9684" max="9685" width="9" style="14"/>
    <col min="9686" max="9686" width="10.625" style="14" customWidth="1"/>
    <col min="9687" max="9687" width="9" style="14"/>
    <col min="9688" max="9695" width="9" style="14" customWidth="1"/>
    <col min="9696" max="9703" width="0" style="14" hidden="1" customWidth="1"/>
    <col min="9704" max="9705" width="9" style="14" customWidth="1"/>
    <col min="9706" max="9710" width="0" style="14" hidden="1" customWidth="1"/>
    <col min="9711" max="9934" width="9" style="14"/>
    <col min="9935" max="9935" width="5.75" style="14" customWidth="1"/>
    <col min="9936" max="9936" width="24.875" style="14" customWidth="1"/>
    <col min="9937" max="9937" width="2.375" style="14" customWidth="1"/>
    <col min="9938" max="9938" width="11.875" style="14" customWidth="1"/>
    <col min="9939" max="9939" width="4.75" style="14" customWidth="1"/>
    <col min="9940" max="9941" width="9" style="14"/>
    <col min="9942" max="9942" width="10.625" style="14" customWidth="1"/>
    <col min="9943" max="9943" width="9" style="14"/>
    <col min="9944" max="9951" width="9" style="14" customWidth="1"/>
    <col min="9952" max="9959" width="0" style="14" hidden="1" customWidth="1"/>
    <col min="9960" max="9961" width="9" style="14" customWidth="1"/>
    <col min="9962" max="9966" width="0" style="14" hidden="1" customWidth="1"/>
    <col min="9967" max="10190" width="9" style="14"/>
    <col min="10191" max="10191" width="5.75" style="14" customWidth="1"/>
    <col min="10192" max="10192" width="24.875" style="14" customWidth="1"/>
    <col min="10193" max="10193" width="2.375" style="14" customWidth="1"/>
    <col min="10194" max="10194" width="11.875" style="14" customWidth="1"/>
    <col min="10195" max="10195" width="4.75" style="14" customWidth="1"/>
    <col min="10196" max="10197" width="9" style="14"/>
    <col min="10198" max="10198" width="10.625" style="14" customWidth="1"/>
    <col min="10199" max="10199" width="9" style="14"/>
    <col min="10200" max="10207" width="9" style="14" customWidth="1"/>
    <col min="10208" max="10215" width="0" style="14" hidden="1" customWidth="1"/>
    <col min="10216" max="10217" width="9" style="14" customWidth="1"/>
    <col min="10218" max="10222" width="0" style="14" hidden="1" customWidth="1"/>
    <col min="10223" max="10446" width="9" style="14"/>
    <col min="10447" max="10447" width="5.75" style="14" customWidth="1"/>
    <col min="10448" max="10448" width="24.875" style="14" customWidth="1"/>
    <col min="10449" max="10449" width="2.375" style="14" customWidth="1"/>
    <col min="10450" max="10450" width="11.875" style="14" customWidth="1"/>
    <col min="10451" max="10451" width="4.75" style="14" customWidth="1"/>
    <col min="10452" max="10453" width="9" style="14"/>
    <col min="10454" max="10454" width="10.625" style="14" customWidth="1"/>
    <col min="10455" max="10455" width="9" style="14"/>
    <col min="10456" max="10463" width="9" style="14" customWidth="1"/>
    <col min="10464" max="10471" width="0" style="14" hidden="1" customWidth="1"/>
    <col min="10472" max="10473" width="9" style="14" customWidth="1"/>
    <col min="10474" max="10478" width="0" style="14" hidden="1" customWidth="1"/>
    <col min="10479" max="10702" width="9" style="14"/>
    <col min="10703" max="10703" width="5.75" style="14" customWidth="1"/>
    <col min="10704" max="10704" width="24.875" style="14" customWidth="1"/>
    <col min="10705" max="10705" width="2.375" style="14" customWidth="1"/>
    <col min="10706" max="10706" width="11.875" style="14" customWidth="1"/>
    <col min="10707" max="10707" width="4.75" style="14" customWidth="1"/>
    <col min="10708" max="10709" width="9" style="14"/>
    <col min="10710" max="10710" width="10.625" style="14" customWidth="1"/>
    <col min="10711" max="10711" width="9" style="14"/>
    <col min="10712" max="10719" width="9" style="14" customWidth="1"/>
    <col min="10720" max="10727" width="0" style="14" hidden="1" customWidth="1"/>
    <col min="10728" max="10729" width="9" style="14" customWidth="1"/>
    <col min="10730" max="10734" width="0" style="14" hidden="1" customWidth="1"/>
    <col min="10735" max="10958" width="9" style="14"/>
    <col min="10959" max="10959" width="5.75" style="14" customWidth="1"/>
    <col min="10960" max="10960" width="24.875" style="14" customWidth="1"/>
    <col min="10961" max="10961" width="2.375" style="14" customWidth="1"/>
    <col min="10962" max="10962" width="11.875" style="14" customWidth="1"/>
    <col min="10963" max="10963" width="4.75" style="14" customWidth="1"/>
    <col min="10964" max="10965" width="9" style="14"/>
    <col min="10966" max="10966" width="10.625" style="14" customWidth="1"/>
    <col min="10967" max="10967" width="9" style="14"/>
    <col min="10968" max="10975" width="9" style="14" customWidth="1"/>
    <col min="10976" max="10983" width="0" style="14" hidden="1" customWidth="1"/>
    <col min="10984" max="10985" width="9" style="14" customWidth="1"/>
    <col min="10986" max="10990" width="0" style="14" hidden="1" customWidth="1"/>
    <col min="10991" max="11214" width="9" style="14"/>
    <col min="11215" max="11215" width="5.75" style="14" customWidth="1"/>
    <col min="11216" max="11216" width="24.875" style="14" customWidth="1"/>
    <col min="11217" max="11217" width="2.375" style="14" customWidth="1"/>
    <col min="11218" max="11218" width="11.875" style="14" customWidth="1"/>
    <col min="11219" max="11219" width="4.75" style="14" customWidth="1"/>
    <col min="11220" max="11221" width="9" style="14"/>
    <col min="11222" max="11222" width="10.625" style="14" customWidth="1"/>
    <col min="11223" max="11223" width="9" style="14"/>
    <col min="11224" max="11231" width="9" style="14" customWidth="1"/>
    <col min="11232" max="11239" width="0" style="14" hidden="1" customWidth="1"/>
    <col min="11240" max="11241" width="9" style="14" customWidth="1"/>
    <col min="11242" max="11246" width="0" style="14" hidden="1" customWidth="1"/>
    <col min="11247" max="11470" width="9" style="14"/>
    <col min="11471" max="11471" width="5.75" style="14" customWidth="1"/>
    <col min="11472" max="11472" width="24.875" style="14" customWidth="1"/>
    <col min="11473" max="11473" width="2.375" style="14" customWidth="1"/>
    <col min="11474" max="11474" width="11.875" style="14" customWidth="1"/>
    <col min="11475" max="11475" width="4.75" style="14" customWidth="1"/>
    <col min="11476" max="11477" width="9" style="14"/>
    <col min="11478" max="11478" width="10.625" style="14" customWidth="1"/>
    <col min="11479" max="11479" width="9" style="14"/>
    <col min="11480" max="11487" width="9" style="14" customWidth="1"/>
    <col min="11488" max="11495" width="0" style="14" hidden="1" customWidth="1"/>
    <col min="11496" max="11497" width="9" style="14" customWidth="1"/>
    <col min="11498" max="11502" width="0" style="14" hidden="1" customWidth="1"/>
    <col min="11503" max="11726" width="9" style="14"/>
    <col min="11727" max="11727" width="5.75" style="14" customWidth="1"/>
    <col min="11728" max="11728" width="24.875" style="14" customWidth="1"/>
    <col min="11729" max="11729" width="2.375" style="14" customWidth="1"/>
    <col min="11730" max="11730" width="11.875" style="14" customWidth="1"/>
    <col min="11731" max="11731" width="4.75" style="14" customWidth="1"/>
    <col min="11732" max="11733" width="9" style="14"/>
    <col min="11734" max="11734" width="10.625" style="14" customWidth="1"/>
    <col min="11735" max="11735" width="9" style="14"/>
    <col min="11736" max="11743" width="9" style="14" customWidth="1"/>
    <col min="11744" max="11751" width="0" style="14" hidden="1" customWidth="1"/>
    <col min="11752" max="11753" width="9" style="14" customWidth="1"/>
    <col min="11754" max="11758" width="0" style="14" hidden="1" customWidth="1"/>
    <col min="11759" max="11982" width="9" style="14"/>
    <col min="11983" max="11983" width="5.75" style="14" customWidth="1"/>
    <col min="11984" max="11984" width="24.875" style="14" customWidth="1"/>
    <col min="11985" max="11985" width="2.375" style="14" customWidth="1"/>
    <col min="11986" max="11986" width="11.875" style="14" customWidth="1"/>
    <col min="11987" max="11987" width="4.75" style="14" customWidth="1"/>
    <col min="11988" max="11989" width="9" style="14"/>
    <col min="11990" max="11990" width="10.625" style="14" customWidth="1"/>
    <col min="11991" max="11991" width="9" style="14"/>
    <col min="11992" max="11999" width="9" style="14" customWidth="1"/>
    <col min="12000" max="12007" width="0" style="14" hidden="1" customWidth="1"/>
    <col min="12008" max="12009" width="9" style="14" customWidth="1"/>
    <col min="12010" max="12014" width="0" style="14" hidden="1" customWidth="1"/>
    <col min="12015" max="12238" width="9" style="14"/>
    <col min="12239" max="12239" width="5.75" style="14" customWidth="1"/>
    <col min="12240" max="12240" width="24.875" style="14" customWidth="1"/>
    <col min="12241" max="12241" width="2.375" style="14" customWidth="1"/>
    <col min="12242" max="12242" width="11.875" style="14" customWidth="1"/>
    <col min="12243" max="12243" width="4.75" style="14" customWidth="1"/>
    <col min="12244" max="12245" width="9" style="14"/>
    <col min="12246" max="12246" width="10.625" style="14" customWidth="1"/>
    <col min="12247" max="12247" width="9" style="14"/>
    <col min="12248" max="12255" width="9" style="14" customWidth="1"/>
    <col min="12256" max="12263" width="0" style="14" hidden="1" customWidth="1"/>
    <col min="12264" max="12265" width="9" style="14" customWidth="1"/>
    <col min="12266" max="12270" width="0" style="14" hidden="1" customWidth="1"/>
    <col min="12271" max="12494" width="9" style="14"/>
    <col min="12495" max="12495" width="5.75" style="14" customWidth="1"/>
    <col min="12496" max="12496" width="24.875" style="14" customWidth="1"/>
    <col min="12497" max="12497" width="2.375" style="14" customWidth="1"/>
    <col min="12498" max="12498" width="11.875" style="14" customWidth="1"/>
    <col min="12499" max="12499" width="4.75" style="14" customWidth="1"/>
    <col min="12500" max="12501" width="9" style="14"/>
    <col min="12502" max="12502" width="10.625" style="14" customWidth="1"/>
    <col min="12503" max="12503" width="9" style="14"/>
    <col min="12504" max="12511" width="9" style="14" customWidth="1"/>
    <col min="12512" max="12519" width="0" style="14" hidden="1" customWidth="1"/>
    <col min="12520" max="12521" width="9" style="14" customWidth="1"/>
    <col min="12522" max="12526" width="0" style="14" hidden="1" customWidth="1"/>
    <col min="12527" max="12750" width="9" style="14"/>
    <col min="12751" max="12751" width="5.75" style="14" customWidth="1"/>
    <col min="12752" max="12752" width="24.875" style="14" customWidth="1"/>
    <col min="12753" max="12753" width="2.375" style="14" customWidth="1"/>
    <col min="12754" max="12754" width="11.875" style="14" customWidth="1"/>
    <col min="12755" max="12755" width="4.75" style="14" customWidth="1"/>
    <col min="12756" max="12757" width="9" style="14"/>
    <col min="12758" max="12758" width="10.625" style="14" customWidth="1"/>
    <col min="12759" max="12759" width="9" style="14"/>
    <col min="12760" max="12767" width="9" style="14" customWidth="1"/>
    <col min="12768" max="12775" width="0" style="14" hidden="1" customWidth="1"/>
    <col min="12776" max="12777" width="9" style="14" customWidth="1"/>
    <col min="12778" max="12782" width="0" style="14" hidden="1" customWidth="1"/>
    <col min="12783" max="13006" width="9" style="14"/>
    <col min="13007" max="13007" width="5.75" style="14" customWidth="1"/>
    <col min="13008" max="13008" width="24.875" style="14" customWidth="1"/>
    <col min="13009" max="13009" width="2.375" style="14" customWidth="1"/>
    <col min="13010" max="13010" width="11.875" style="14" customWidth="1"/>
    <col min="13011" max="13011" width="4.75" style="14" customWidth="1"/>
    <col min="13012" max="13013" width="9" style="14"/>
    <col min="13014" max="13014" width="10.625" style="14" customWidth="1"/>
    <col min="13015" max="13015" width="9" style="14"/>
    <col min="13016" max="13023" width="9" style="14" customWidth="1"/>
    <col min="13024" max="13031" width="0" style="14" hidden="1" customWidth="1"/>
    <col min="13032" max="13033" width="9" style="14" customWidth="1"/>
    <col min="13034" max="13038" width="0" style="14" hidden="1" customWidth="1"/>
    <col min="13039" max="13262" width="9" style="14"/>
    <col min="13263" max="13263" width="5.75" style="14" customWidth="1"/>
    <col min="13264" max="13264" width="24.875" style="14" customWidth="1"/>
    <col min="13265" max="13265" width="2.375" style="14" customWidth="1"/>
    <col min="13266" max="13266" width="11.875" style="14" customWidth="1"/>
    <col min="13267" max="13267" width="4.75" style="14" customWidth="1"/>
    <col min="13268" max="13269" width="9" style="14"/>
    <col min="13270" max="13270" width="10.625" style="14" customWidth="1"/>
    <col min="13271" max="13271" width="9" style="14"/>
    <col min="13272" max="13279" width="9" style="14" customWidth="1"/>
    <col min="13280" max="13287" width="0" style="14" hidden="1" customWidth="1"/>
    <col min="13288" max="13289" width="9" style="14" customWidth="1"/>
    <col min="13290" max="13294" width="0" style="14" hidden="1" customWidth="1"/>
    <col min="13295" max="13518" width="9" style="14"/>
    <col min="13519" max="13519" width="5.75" style="14" customWidth="1"/>
    <col min="13520" max="13520" width="24.875" style="14" customWidth="1"/>
    <col min="13521" max="13521" width="2.375" style="14" customWidth="1"/>
    <col min="13522" max="13522" width="11.875" style="14" customWidth="1"/>
    <col min="13523" max="13523" width="4.75" style="14" customWidth="1"/>
    <col min="13524" max="13525" width="9" style="14"/>
    <col min="13526" max="13526" width="10.625" style="14" customWidth="1"/>
    <col min="13527" max="13527" width="9" style="14"/>
    <col min="13528" max="13535" width="9" style="14" customWidth="1"/>
    <col min="13536" max="13543" width="0" style="14" hidden="1" customWidth="1"/>
    <col min="13544" max="13545" width="9" style="14" customWidth="1"/>
    <col min="13546" max="13550" width="0" style="14" hidden="1" customWidth="1"/>
    <col min="13551" max="13774" width="9" style="14"/>
    <col min="13775" max="13775" width="5.75" style="14" customWidth="1"/>
    <col min="13776" max="13776" width="24.875" style="14" customWidth="1"/>
    <col min="13777" max="13777" width="2.375" style="14" customWidth="1"/>
    <col min="13778" max="13778" width="11.875" style="14" customWidth="1"/>
    <col min="13779" max="13779" width="4.75" style="14" customWidth="1"/>
    <col min="13780" max="13781" width="9" style="14"/>
    <col min="13782" max="13782" width="10.625" style="14" customWidth="1"/>
    <col min="13783" max="13783" width="9" style="14"/>
    <col min="13784" max="13791" width="9" style="14" customWidth="1"/>
    <col min="13792" max="13799" width="0" style="14" hidden="1" customWidth="1"/>
    <col min="13800" max="13801" width="9" style="14" customWidth="1"/>
    <col min="13802" max="13806" width="0" style="14" hidden="1" customWidth="1"/>
    <col min="13807" max="14030" width="9" style="14"/>
    <col min="14031" max="14031" width="5.75" style="14" customWidth="1"/>
    <col min="14032" max="14032" width="24.875" style="14" customWidth="1"/>
    <col min="14033" max="14033" width="2.375" style="14" customWidth="1"/>
    <col min="14034" max="14034" width="11.875" style="14" customWidth="1"/>
    <col min="14035" max="14035" width="4.75" style="14" customWidth="1"/>
    <col min="14036" max="14037" width="9" style="14"/>
    <col min="14038" max="14038" width="10.625" style="14" customWidth="1"/>
    <col min="14039" max="14039" width="9" style="14"/>
    <col min="14040" max="14047" width="9" style="14" customWidth="1"/>
    <col min="14048" max="14055" width="0" style="14" hidden="1" customWidth="1"/>
    <col min="14056" max="14057" width="9" style="14" customWidth="1"/>
    <col min="14058" max="14062" width="0" style="14" hidden="1" customWidth="1"/>
    <col min="14063" max="14286" width="9" style="14"/>
    <col min="14287" max="14287" width="5.75" style="14" customWidth="1"/>
    <col min="14288" max="14288" width="24.875" style="14" customWidth="1"/>
    <col min="14289" max="14289" width="2.375" style="14" customWidth="1"/>
    <col min="14290" max="14290" width="11.875" style="14" customWidth="1"/>
    <col min="14291" max="14291" width="4.75" style="14" customWidth="1"/>
    <col min="14292" max="14293" width="9" style="14"/>
    <col min="14294" max="14294" width="10.625" style="14" customWidth="1"/>
    <col min="14295" max="14295" width="9" style="14"/>
    <col min="14296" max="14303" width="9" style="14" customWidth="1"/>
    <col min="14304" max="14311" width="0" style="14" hidden="1" customWidth="1"/>
    <col min="14312" max="14313" width="9" style="14" customWidth="1"/>
    <col min="14314" max="14318" width="0" style="14" hidden="1" customWidth="1"/>
    <col min="14319" max="14542" width="9" style="14"/>
    <col min="14543" max="14543" width="5.75" style="14" customWidth="1"/>
    <col min="14544" max="14544" width="24.875" style="14" customWidth="1"/>
    <col min="14545" max="14545" width="2.375" style="14" customWidth="1"/>
    <col min="14546" max="14546" width="11.875" style="14" customWidth="1"/>
    <col min="14547" max="14547" width="4.75" style="14" customWidth="1"/>
    <col min="14548" max="14549" width="9" style="14"/>
    <col min="14550" max="14550" width="10.625" style="14" customWidth="1"/>
    <col min="14551" max="14551" width="9" style="14"/>
    <col min="14552" max="14559" width="9" style="14" customWidth="1"/>
    <col min="14560" max="14567" width="0" style="14" hidden="1" customWidth="1"/>
    <col min="14568" max="14569" width="9" style="14" customWidth="1"/>
    <col min="14570" max="14574" width="0" style="14" hidden="1" customWidth="1"/>
    <col min="14575" max="14798" width="9" style="14"/>
    <col min="14799" max="14799" width="5.75" style="14" customWidth="1"/>
    <col min="14800" max="14800" width="24.875" style="14" customWidth="1"/>
    <col min="14801" max="14801" width="2.375" style="14" customWidth="1"/>
    <col min="14802" max="14802" width="11.875" style="14" customWidth="1"/>
    <col min="14803" max="14803" width="4.75" style="14" customWidth="1"/>
    <col min="14804" max="14805" width="9" style="14"/>
    <col min="14806" max="14806" width="10.625" style="14" customWidth="1"/>
    <col min="14807" max="14807" width="9" style="14"/>
    <col min="14808" max="14815" width="9" style="14" customWidth="1"/>
    <col min="14816" max="14823" width="0" style="14" hidden="1" customWidth="1"/>
    <col min="14824" max="14825" width="9" style="14" customWidth="1"/>
    <col min="14826" max="14830" width="0" style="14" hidden="1" customWidth="1"/>
    <col min="14831" max="15054" width="9" style="14"/>
    <col min="15055" max="15055" width="5.75" style="14" customWidth="1"/>
    <col min="15056" max="15056" width="24.875" style="14" customWidth="1"/>
    <col min="15057" max="15057" width="2.375" style="14" customWidth="1"/>
    <col min="15058" max="15058" width="11.875" style="14" customWidth="1"/>
    <col min="15059" max="15059" width="4.75" style="14" customWidth="1"/>
    <col min="15060" max="15061" width="9" style="14"/>
    <col min="15062" max="15062" width="10.625" style="14" customWidth="1"/>
    <col min="15063" max="15063" width="9" style="14"/>
    <col min="15064" max="15071" width="9" style="14" customWidth="1"/>
    <col min="15072" max="15079" width="0" style="14" hidden="1" customWidth="1"/>
    <col min="15080" max="15081" width="9" style="14" customWidth="1"/>
    <col min="15082" max="15086" width="0" style="14" hidden="1" customWidth="1"/>
    <col min="15087" max="15310" width="9" style="14"/>
    <col min="15311" max="15311" width="5.75" style="14" customWidth="1"/>
    <col min="15312" max="15312" width="24.875" style="14" customWidth="1"/>
    <col min="15313" max="15313" width="2.375" style="14" customWidth="1"/>
    <col min="15314" max="15314" width="11.875" style="14" customWidth="1"/>
    <col min="15315" max="15315" width="4.75" style="14" customWidth="1"/>
    <col min="15316" max="15317" width="9" style="14"/>
    <col min="15318" max="15318" width="10.625" style="14" customWidth="1"/>
    <col min="15319" max="15319" width="9" style="14"/>
    <col min="15320" max="15327" width="9" style="14" customWidth="1"/>
    <col min="15328" max="15335" width="0" style="14" hidden="1" customWidth="1"/>
    <col min="15336" max="15337" width="9" style="14" customWidth="1"/>
    <col min="15338" max="15342" width="0" style="14" hidden="1" customWidth="1"/>
    <col min="15343" max="15566" width="9" style="14"/>
    <col min="15567" max="15567" width="5.75" style="14" customWidth="1"/>
    <col min="15568" max="15568" width="24.875" style="14" customWidth="1"/>
    <col min="15569" max="15569" width="2.375" style="14" customWidth="1"/>
    <col min="15570" max="15570" width="11.875" style="14" customWidth="1"/>
    <col min="15571" max="15571" width="4.75" style="14" customWidth="1"/>
    <col min="15572" max="15573" width="9" style="14"/>
    <col min="15574" max="15574" width="10.625" style="14" customWidth="1"/>
    <col min="15575" max="15575" width="9" style="14"/>
    <col min="15576" max="15583" width="9" style="14" customWidth="1"/>
    <col min="15584" max="15591" width="0" style="14" hidden="1" customWidth="1"/>
    <col min="15592" max="15593" width="9" style="14" customWidth="1"/>
    <col min="15594" max="15598" width="0" style="14" hidden="1" customWidth="1"/>
    <col min="15599" max="15822" width="9" style="14"/>
    <col min="15823" max="15823" width="5.75" style="14" customWidth="1"/>
    <col min="15824" max="15824" width="24.875" style="14" customWidth="1"/>
    <col min="15825" max="15825" width="2.375" style="14" customWidth="1"/>
    <col min="15826" max="15826" width="11.875" style="14" customWidth="1"/>
    <col min="15827" max="15827" width="4.75" style="14" customWidth="1"/>
    <col min="15828" max="15829" width="9" style="14"/>
    <col min="15830" max="15830" width="10.625" style="14" customWidth="1"/>
    <col min="15831" max="15831" width="9" style="14"/>
    <col min="15832" max="15839" width="9" style="14" customWidth="1"/>
    <col min="15840" max="15847" width="0" style="14" hidden="1" customWidth="1"/>
    <col min="15848" max="15849" width="9" style="14" customWidth="1"/>
    <col min="15850" max="15854" width="0" style="14" hidden="1" customWidth="1"/>
    <col min="15855" max="16078" width="9" style="14"/>
    <col min="16079" max="16079" width="5.75" style="14" customWidth="1"/>
    <col min="16080" max="16080" width="24.875" style="14" customWidth="1"/>
    <col min="16081" max="16081" width="2.375" style="14" customWidth="1"/>
    <col min="16082" max="16082" width="11.875" style="14" customWidth="1"/>
    <col min="16083" max="16083" width="4.75" style="14" customWidth="1"/>
    <col min="16084" max="16085" width="9" style="14"/>
    <col min="16086" max="16086" width="10.625" style="14" customWidth="1"/>
    <col min="16087" max="16087" width="9" style="14"/>
    <col min="16088" max="16095" width="9" style="14" customWidth="1"/>
    <col min="16096" max="16103" width="0" style="14" hidden="1" customWidth="1"/>
    <col min="16104" max="16105" width="9" style="14" customWidth="1"/>
    <col min="16106" max="16110" width="0" style="14" hidden="1" customWidth="1"/>
    <col min="16111" max="16384" width="9" style="14"/>
  </cols>
  <sheetData>
    <row r="1" spans="1:8">
      <c r="A1" s="279" t="s">
        <v>1244</v>
      </c>
      <c r="B1" s="279"/>
      <c r="C1" s="279"/>
      <c r="D1" s="279"/>
      <c r="E1" s="280"/>
      <c r="F1" s="280"/>
      <c r="G1" s="281"/>
      <c r="H1" s="281"/>
    </row>
    <row r="2" spans="1:8">
      <c r="A2" s="518"/>
      <c r="B2" s="518"/>
      <c r="C2" s="505"/>
      <c r="D2" s="505"/>
      <c r="E2" s="505"/>
      <c r="F2" s="505"/>
      <c r="G2" s="282"/>
      <c r="H2" s="282"/>
    </row>
    <row r="3" spans="1:8" ht="38.25" customHeight="1">
      <c r="A3" s="506" t="s">
        <v>404</v>
      </c>
      <c r="B3" s="506"/>
      <c r="C3" s="507" t="str">
        <f>Титульный!C10</f>
        <v xml:space="preserve"> </v>
      </c>
      <c r="D3" s="507"/>
      <c r="E3" s="507"/>
      <c r="F3" s="507"/>
      <c r="G3" s="507"/>
      <c r="H3" s="507"/>
    </row>
    <row r="4" spans="1:8" ht="38.25" customHeight="1">
      <c r="A4" s="506" t="s">
        <v>405</v>
      </c>
      <c r="B4" s="506"/>
      <c r="C4" s="523" t="str">
        <f>CONCATENATE('данные об организации'!C4,'данные об организации'!C5)</f>
        <v/>
      </c>
      <c r="D4" s="523"/>
      <c r="E4" s="523"/>
      <c r="F4" s="523"/>
      <c r="G4" s="523"/>
      <c r="H4" s="523"/>
    </row>
    <row r="5" spans="1:8" ht="17.25" customHeight="1">
      <c r="A5" s="506" t="s">
        <v>206</v>
      </c>
      <c r="B5" s="506"/>
      <c r="C5" s="507">
        <f>Титульный!C9</f>
        <v>0</v>
      </c>
      <c r="D5" s="507"/>
      <c r="E5" s="507"/>
      <c r="F5" s="507"/>
      <c r="G5" s="507"/>
      <c r="H5" s="507"/>
    </row>
    <row r="6" spans="1:8" ht="17.25" customHeight="1">
      <c r="A6" s="506" t="s">
        <v>406</v>
      </c>
      <c r="B6" s="506"/>
      <c r="C6" s="507" t="str">
        <f>Титульный!C15</f>
        <v>Водоснабжение</v>
      </c>
      <c r="D6" s="507"/>
      <c r="E6" s="507"/>
      <c r="F6" s="507"/>
      <c r="G6" s="507"/>
      <c r="H6" s="507"/>
    </row>
    <row r="7" spans="1:8" ht="32.25" customHeight="1">
      <c r="A7" s="506" t="s">
        <v>407</v>
      </c>
      <c r="B7" s="506"/>
      <c r="C7" s="508" t="s">
        <v>410</v>
      </c>
      <c r="D7" s="508"/>
      <c r="E7" s="508"/>
      <c r="F7" s="508"/>
      <c r="G7" s="508"/>
      <c r="H7" s="508"/>
    </row>
    <row r="8" spans="1:8" ht="41.25" customHeight="1">
      <c r="A8" s="506" t="s">
        <v>405</v>
      </c>
      <c r="B8" s="506"/>
      <c r="C8" s="508" t="s">
        <v>421</v>
      </c>
      <c r="D8" s="508"/>
      <c r="E8" s="508"/>
      <c r="F8" s="508"/>
      <c r="G8" s="508"/>
      <c r="H8" s="508"/>
    </row>
    <row r="9" spans="1:8" ht="42.75" customHeight="1">
      <c r="A9" s="506" t="s">
        <v>411</v>
      </c>
      <c r="B9" s="506"/>
      <c r="C9" s="283" t="s">
        <v>412</v>
      </c>
      <c r="D9" s="284" t="e">
        <f>'данные об организации'!#REF!</f>
        <v>#REF!</v>
      </c>
      <c r="E9" s="285" t="s">
        <v>413</v>
      </c>
      <c r="F9" s="502">
        <v>46022</v>
      </c>
      <c r="G9" s="503"/>
      <c r="H9" s="504"/>
    </row>
    <row r="10" spans="1:8">
      <c r="A10" s="281"/>
      <c r="B10" s="282"/>
      <c r="C10" s="505"/>
      <c r="D10" s="505"/>
      <c r="E10" s="505"/>
      <c r="F10" s="505"/>
      <c r="G10" s="282"/>
      <c r="H10" s="282"/>
    </row>
    <row r="11" spans="1:8">
      <c r="A11" s="279" t="s">
        <v>419</v>
      </c>
      <c r="B11" s="279"/>
      <c r="C11" s="279"/>
      <c r="D11" s="279"/>
      <c r="E11" s="279"/>
      <c r="F11" s="279"/>
      <c r="G11" s="279"/>
      <c r="H11" s="281"/>
    </row>
    <row r="12" spans="1:8" ht="17.25" customHeight="1">
      <c r="A12" s="281"/>
      <c r="B12" s="282"/>
      <c r="C12" s="505"/>
      <c r="D12" s="505"/>
      <c r="E12" s="505"/>
      <c r="F12" s="505"/>
      <c r="G12" s="282"/>
      <c r="H12" s="282"/>
    </row>
    <row r="13" spans="1:8" ht="30" customHeight="1">
      <c r="A13" s="508" t="s">
        <v>0</v>
      </c>
      <c r="B13" s="508" t="s">
        <v>408</v>
      </c>
      <c r="C13" s="508"/>
      <c r="D13" s="508"/>
      <c r="E13" s="508"/>
      <c r="F13" s="508" t="s">
        <v>1245</v>
      </c>
      <c r="G13" s="508"/>
      <c r="H13" s="508"/>
    </row>
    <row r="14" spans="1:8" ht="27" customHeight="1">
      <c r="A14" s="508"/>
      <c r="B14" s="508"/>
      <c r="C14" s="508"/>
      <c r="D14" s="508"/>
      <c r="E14" s="508"/>
      <c r="F14" s="286" t="s">
        <v>403</v>
      </c>
      <c r="G14" s="286" t="s">
        <v>212</v>
      </c>
      <c r="H14" s="286" t="s">
        <v>418</v>
      </c>
    </row>
    <row r="15" spans="1:8" ht="59.25" customHeight="1">
      <c r="A15" s="286">
        <v>1</v>
      </c>
      <c r="B15" s="501" t="s">
        <v>973</v>
      </c>
      <c r="C15" s="501"/>
      <c r="D15" s="501"/>
      <c r="E15" s="501"/>
      <c r="F15" s="277"/>
      <c r="G15" s="253">
        <v>0</v>
      </c>
      <c r="H15" s="253">
        <v>0</v>
      </c>
    </row>
    <row r="16" spans="1:8" ht="57" customHeight="1">
      <c r="A16" s="286">
        <v>2</v>
      </c>
      <c r="B16" s="501" t="s">
        <v>409</v>
      </c>
      <c r="C16" s="501"/>
      <c r="D16" s="501"/>
      <c r="E16" s="501"/>
      <c r="F16" s="277"/>
      <c r="G16" s="253">
        <v>0</v>
      </c>
      <c r="H16" s="253">
        <v>0</v>
      </c>
    </row>
    <row r="17" spans="1:8" ht="23.25" customHeight="1">
      <c r="A17" s="286">
        <v>3</v>
      </c>
      <c r="B17" s="501" t="s">
        <v>414</v>
      </c>
      <c r="C17" s="501"/>
      <c r="D17" s="501"/>
      <c r="E17" s="501"/>
      <c r="F17" s="277"/>
      <c r="G17" s="253">
        <v>0</v>
      </c>
      <c r="H17" s="253">
        <v>0</v>
      </c>
    </row>
    <row r="18" spans="1:8" ht="24.75" customHeight="1">
      <c r="A18" s="287"/>
      <c r="B18" s="508" t="s">
        <v>18</v>
      </c>
      <c r="C18" s="508"/>
      <c r="D18" s="508"/>
      <c r="E18" s="508"/>
      <c r="F18" s="278"/>
      <c r="G18" s="288">
        <f>SUM(G15:G17)</f>
        <v>0</v>
      </c>
      <c r="H18" s="289">
        <f t="shared" ref="H18" si="0">G18-F18</f>
        <v>0</v>
      </c>
    </row>
    <row r="19" spans="1:8">
      <c r="A19" s="290"/>
      <c r="B19" s="291"/>
      <c r="C19" s="520"/>
      <c r="D19" s="520"/>
      <c r="E19" s="520"/>
      <c r="F19" s="520"/>
      <c r="G19" s="291"/>
      <c r="H19" s="291"/>
    </row>
    <row r="20" spans="1:8">
      <c r="A20" s="279" t="s">
        <v>974</v>
      </c>
      <c r="B20" s="279"/>
      <c r="C20" s="279"/>
      <c r="D20" s="279"/>
      <c r="E20" s="279"/>
      <c r="F20" s="279"/>
      <c r="G20" s="279"/>
      <c r="H20" s="279"/>
    </row>
    <row r="21" spans="1:8" ht="17.25" customHeight="1">
      <c r="A21" s="281"/>
      <c r="B21" s="292"/>
      <c r="C21" s="292"/>
      <c r="D21" s="292"/>
      <c r="E21" s="292"/>
      <c r="F21" s="292"/>
      <c r="G21" s="292"/>
      <c r="H21" s="292"/>
    </row>
    <row r="22" spans="1:8" ht="17.25" customHeight="1">
      <c r="A22" s="508" t="s">
        <v>0</v>
      </c>
      <c r="B22" s="508" t="s">
        <v>175</v>
      </c>
      <c r="C22" s="508"/>
      <c r="D22" s="508"/>
      <c r="E22" s="508"/>
      <c r="F22" s="508" t="s">
        <v>1246</v>
      </c>
      <c r="G22" s="508"/>
      <c r="H22" s="508"/>
    </row>
    <row r="23" spans="1:8" ht="17.25" customHeight="1">
      <c r="A23" s="508"/>
      <c r="B23" s="508"/>
      <c r="C23" s="508"/>
      <c r="D23" s="508"/>
      <c r="E23" s="508"/>
      <c r="F23" s="286" t="s">
        <v>403</v>
      </c>
      <c r="G23" s="286" t="s">
        <v>212</v>
      </c>
      <c r="H23" s="286" t="s">
        <v>418</v>
      </c>
    </row>
    <row r="24" spans="1:8" ht="30" customHeight="1">
      <c r="A24" s="286">
        <v>1</v>
      </c>
      <c r="B24" s="525" t="s">
        <v>415</v>
      </c>
      <c r="C24" s="526"/>
      <c r="D24" s="526"/>
      <c r="E24" s="527"/>
      <c r="F24" s="136"/>
      <c r="G24" s="289">
        <f>'полезный отпуск'!B26/1000</f>
        <v>0</v>
      </c>
      <c r="H24" s="289">
        <f>G24-F24</f>
        <v>0</v>
      </c>
    </row>
    <row r="25" spans="1:8" ht="17.25" customHeight="1">
      <c r="A25" s="281"/>
      <c r="B25" s="292"/>
      <c r="C25" s="292"/>
      <c r="D25" s="292"/>
      <c r="E25" s="292"/>
      <c r="F25" s="292"/>
      <c r="G25" s="292"/>
      <c r="H25" s="292"/>
    </row>
    <row r="26" spans="1:8" ht="27.75" customHeight="1">
      <c r="A26" s="519" t="s">
        <v>416</v>
      </c>
      <c r="B26" s="519"/>
      <c r="C26" s="519"/>
      <c r="D26" s="519"/>
      <c r="E26" s="519"/>
      <c r="F26" s="519"/>
      <c r="G26" s="519"/>
      <c r="H26" s="519"/>
    </row>
    <row r="27" spans="1:8" ht="17.25" customHeight="1">
      <c r="A27" s="281"/>
      <c r="B27" s="292"/>
      <c r="C27" s="518"/>
      <c r="D27" s="518"/>
      <c r="E27" s="518"/>
      <c r="F27" s="518"/>
      <c r="G27" s="292"/>
      <c r="H27" s="292"/>
    </row>
    <row r="28" spans="1:8" ht="17.25" customHeight="1">
      <c r="A28" s="508" t="s">
        <v>0</v>
      </c>
      <c r="B28" s="509" t="s">
        <v>175</v>
      </c>
      <c r="C28" s="510"/>
      <c r="D28" s="510"/>
      <c r="E28" s="511"/>
      <c r="F28" s="508" t="s">
        <v>1245</v>
      </c>
      <c r="G28" s="508"/>
      <c r="H28" s="508"/>
    </row>
    <row r="29" spans="1:8" ht="17.25" customHeight="1">
      <c r="A29" s="508"/>
      <c r="B29" s="512"/>
      <c r="C29" s="513"/>
      <c r="D29" s="513"/>
      <c r="E29" s="514"/>
      <c r="F29" s="286" t="s">
        <v>403</v>
      </c>
      <c r="G29" s="286" t="s">
        <v>212</v>
      </c>
      <c r="H29" s="286" t="s">
        <v>418</v>
      </c>
    </row>
    <row r="30" spans="1:8" ht="35.25" customHeight="1">
      <c r="A30" s="286">
        <v>1</v>
      </c>
      <c r="B30" s="515" t="s">
        <v>1160</v>
      </c>
      <c r="C30" s="516"/>
      <c r="D30" s="516"/>
      <c r="E30" s="517"/>
      <c r="F30" s="136"/>
      <c r="G30" s="136">
        <f>'форма №2'!C27</f>
        <v>0</v>
      </c>
      <c r="H30" s="289">
        <f>G30-F30</f>
        <v>0</v>
      </c>
    </row>
    <row r="31" spans="1:8" ht="16.5" customHeight="1">
      <c r="A31" s="293"/>
      <c r="B31" s="294"/>
      <c r="C31" s="294"/>
      <c r="D31" s="294"/>
      <c r="E31" s="294"/>
      <c r="F31" s="294"/>
      <c r="G31" s="294"/>
      <c r="H31" s="293"/>
    </row>
    <row r="32" spans="1:8" ht="33" customHeight="1">
      <c r="A32" s="519" t="s">
        <v>422</v>
      </c>
      <c r="B32" s="519"/>
      <c r="C32" s="519"/>
      <c r="D32" s="519"/>
      <c r="E32" s="519"/>
      <c r="F32" s="519"/>
      <c r="G32" s="519"/>
      <c r="H32" s="519"/>
    </row>
    <row r="33" spans="1:8" ht="17.25" customHeight="1">
      <c r="A33" s="282"/>
      <c r="B33" s="293"/>
      <c r="C33" s="293"/>
      <c r="D33" s="293"/>
      <c r="E33" s="293"/>
      <c r="F33" s="293"/>
      <c r="G33" s="293"/>
      <c r="H33" s="293"/>
    </row>
    <row r="34" spans="1:8" ht="20.25" customHeight="1">
      <c r="A34" s="524" t="s">
        <v>0</v>
      </c>
      <c r="B34" s="524" t="s">
        <v>175</v>
      </c>
      <c r="C34" s="524"/>
      <c r="D34" s="524"/>
      <c r="E34" s="524" t="s">
        <v>207</v>
      </c>
      <c r="F34" s="524" t="s">
        <v>1247</v>
      </c>
      <c r="G34" s="524"/>
      <c r="H34" s="524"/>
    </row>
    <row r="35" spans="1:8" ht="23.25" customHeight="1">
      <c r="A35" s="524"/>
      <c r="B35" s="524"/>
      <c r="C35" s="524"/>
      <c r="D35" s="524"/>
      <c r="E35" s="524"/>
      <c r="F35" s="295" t="s">
        <v>403</v>
      </c>
      <c r="G35" s="295" t="s">
        <v>212</v>
      </c>
      <c r="H35" s="295" t="s">
        <v>418</v>
      </c>
    </row>
    <row r="36" spans="1:8" ht="29.25" customHeight="1">
      <c r="A36" s="522" t="s">
        <v>208</v>
      </c>
      <c r="B36" s="522"/>
      <c r="C36" s="522"/>
      <c r="D36" s="522"/>
      <c r="E36" s="522"/>
      <c r="F36" s="522"/>
      <c r="G36" s="522"/>
      <c r="H36" s="522"/>
    </row>
    <row r="37" spans="1:8" ht="60" customHeight="1">
      <c r="A37" s="296">
        <v>1</v>
      </c>
      <c r="B37" s="521" t="s">
        <v>960</v>
      </c>
      <c r="C37" s="521"/>
      <c r="D37" s="521"/>
      <c r="E37" s="298" t="s">
        <v>3</v>
      </c>
      <c r="F37" s="277"/>
      <c r="G37" s="253">
        <f>'показатели надежн и качества'!E11</f>
        <v>0</v>
      </c>
      <c r="H37" s="253">
        <f>G37-F37</f>
        <v>0</v>
      </c>
    </row>
    <row r="38" spans="1:8" ht="90" customHeight="1">
      <c r="A38" s="296">
        <v>2</v>
      </c>
      <c r="B38" s="521" t="s">
        <v>963</v>
      </c>
      <c r="C38" s="521"/>
      <c r="D38" s="521"/>
      <c r="E38" s="298" t="s">
        <v>3</v>
      </c>
      <c r="F38" s="277"/>
      <c r="G38" s="253">
        <f>'показатели надежн и качества'!E14</f>
        <v>0</v>
      </c>
      <c r="H38" s="253">
        <f>G38-F38</f>
        <v>0</v>
      </c>
    </row>
    <row r="39" spans="1:8" ht="26.25" customHeight="1">
      <c r="A39" s="522" t="s">
        <v>211</v>
      </c>
      <c r="B39" s="522"/>
      <c r="C39" s="522"/>
      <c r="D39" s="522"/>
      <c r="E39" s="522"/>
      <c r="F39" s="522"/>
      <c r="G39" s="522"/>
      <c r="H39" s="522"/>
    </row>
    <row r="40" spans="1:8" ht="70.5" customHeight="1">
      <c r="A40" s="296">
        <v>1</v>
      </c>
      <c r="B40" s="521" t="s">
        <v>965</v>
      </c>
      <c r="C40" s="521"/>
      <c r="D40" s="521"/>
      <c r="E40" s="299" t="s">
        <v>214</v>
      </c>
      <c r="F40" s="277"/>
      <c r="G40" s="253">
        <f>'показатели надежн и качества'!E18</f>
        <v>0</v>
      </c>
      <c r="H40" s="253">
        <f>G40-F40</f>
        <v>0</v>
      </c>
    </row>
    <row r="41" spans="1:8" ht="25.5" customHeight="1">
      <c r="A41" s="522" t="s">
        <v>402</v>
      </c>
      <c r="B41" s="522"/>
      <c r="C41" s="522"/>
      <c r="D41" s="522"/>
      <c r="E41" s="522"/>
      <c r="F41" s="522"/>
      <c r="G41" s="522"/>
      <c r="H41" s="522"/>
    </row>
    <row r="42" spans="1:8" ht="62.25" customHeight="1">
      <c r="A42" s="296">
        <v>1</v>
      </c>
      <c r="B42" s="501" t="s">
        <v>968</v>
      </c>
      <c r="C42" s="501"/>
      <c r="D42" s="501"/>
      <c r="E42" s="298" t="s">
        <v>969</v>
      </c>
      <c r="F42" s="289" t="s">
        <v>971</v>
      </c>
      <c r="G42" s="289">
        <f>'показатели надежн и качества'!E22</f>
        <v>0</v>
      </c>
      <c r="H42" s="289" t="s">
        <v>971</v>
      </c>
    </row>
    <row r="43" spans="1:8" ht="19.5" customHeight="1">
      <c r="A43" s="96"/>
      <c r="B43" s="138"/>
      <c r="C43" s="138"/>
      <c r="D43" s="138"/>
      <c r="E43" s="97"/>
      <c r="F43" s="97"/>
      <c r="G43" s="97"/>
      <c r="H43" s="97"/>
    </row>
    <row r="44" spans="1:8" ht="17.25" customHeight="1">
      <c r="B44" s="324" t="s">
        <v>1165</v>
      </c>
      <c r="C44" s="13"/>
      <c r="D44" s="13"/>
      <c r="E44" s="13" t="s">
        <v>1161</v>
      </c>
      <c r="F44" s="13"/>
      <c r="G44" s="13"/>
    </row>
    <row r="45" spans="1:8" ht="15.75" customHeight="1">
      <c r="B45" s="325" t="s">
        <v>1163</v>
      </c>
      <c r="C45" s="326" t="s">
        <v>1164</v>
      </c>
      <c r="D45" s="13"/>
      <c r="E45" s="327" t="s">
        <v>1162</v>
      </c>
      <c r="F45" s="13"/>
      <c r="G45" s="13"/>
    </row>
    <row r="46" spans="1:8" ht="17.25" customHeight="1"/>
    <row r="47" spans="1:8" ht="34.5" customHeight="1"/>
    <row r="48" spans="1:8" ht="75" customHeight="1"/>
    <row r="49" ht="54" customHeight="1"/>
  </sheetData>
  <sheetProtection password="DF0E" sheet="1" insertHyperlinks="0"/>
  <mergeCells count="53">
    <mergeCell ref="C4:H4"/>
    <mergeCell ref="A2:B2"/>
    <mergeCell ref="C2:D2"/>
    <mergeCell ref="E2:F2"/>
    <mergeCell ref="A41:H41"/>
    <mergeCell ref="B16:E16"/>
    <mergeCell ref="B34:D35"/>
    <mergeCell ref="A34:A35"/>
    <mergeCell ref="E34:E35"/>
    <mergeCell ref="F34:H34"/>
    <mergeCell ref="B17:E17"/>
    <mergeCell ref="B18:E18"/>
    <mergeCell ref="F22:H22"/>
    <mergeCell ref="B22:E23"/>
    <mergeCell ref="A32:H32"/>
    <mergeCell ref="B24:E24"/>
    <mergeCell ref="B42:D42"/>
    <mergeCell ref="B40:D40"/>
    <mergeCell ref="B38:D38"/>
    <mergeCell ref="B37:D37"/>
    <mergeCell ref="A36:H36"/>
    <mergeCell ref="A39:H39"/>
    <mergeCell ref="B28:E29"/>
    <mergeCell ref="B30:E30"/>
    <mergeCell ref="A3:B3"/>
    <mergeCell ref="C3:H3"/>
    <mergeCell ref="A4:B4"/>
    <mergeCell ref="F28:H28"/>
    <mergeCell ref="C27:D27"/>
    <mergeCell ref="E27:F27"/>
    <mergeCell ref="A28:A29"/>
    <mergeCell ref="A26:H26"/>
    <mergeCell ref="A22:A23"/>
    <mergeCell ref="C19:D19"/>
    <mergeCell ref="E19:F19"/>
    <mergeCell ref="C12:D12"/>
    <mergeCell ref="E12:F12"/>
    <mergeCell ref="A13:A14"/>
    <mergeCell ref="A5:B5"/>
    <mergeCell ref="C5:H5"/>
    <mergeCell ref="A6:B6"/>
    <mergeCell ref="C6:H6"/>
    <mergeCell ref="F13:H13"/>
    <mergeCell ref="B13:E14"/>
    <mergeCell ref="A7:B7"/>
    <mergeCell ref="C7:H7"/>
    <mergeCell ref="A8:B8"/>
    <mergeCell ref="C8:H8"/>
    <mergeCell ref="B15:E15"/>
    <mergeCell ref="F9:H9"/>
    <mergeCell ref="C10:D10"/>
    <mergeCell ref="E10:F10"/>
    <mergeCell ref="A9:B9"/>
  </mergeCells>
  <pageMargins left="0.7" right="0.7" top="0.75" bottom="0.75" header="0.3" footer="0.3"/>
  <pageSetup paperSize="9" scale="52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4"/>
  <dimension ref="A1:D10"/>
  <sheetViews>
    <sheetView workbookViewId="0">
      <selection activeCell="D3" sqref="D3"/>
    </sheetView>
  </sheetViews>
  <sheetFormatPr defaultRowHeight="15.75"/>
  <cols>
    <col min="1" max="1" width="6" style="10" customWidth="1"/>
    <col min="2" max="2" width="51.625" style="10" customWidth="1"/>
    <col min="3" max="3" width="56.25" style="10" customWidth="1"/>
    <col min="4" max="4" width="25.375" style="10" customWidth="1"/>
    <col min="5" max="16384" width="9" style="10"/>
  </cols>
  <sheetData>
    <row r="1" spans="1:4" ht="48" customHeight="1">
      <c r="A1" s="528" t="s">
        <v>999</v>
      </c>
      <c r="B1" s="529"/>
      <c r="C1" s="530"/>
      <c r="D1" s="300"/>
    </row>
    <row r="2" spans="1:4" ht="56.25" customHeight="1">
      <c r="A2" s="276" t="s">
        <v>977</v>
      </c>
      <c r="B2" s="276" t="s">
        <v>993</v>
      </c>
      <c r="C2" s="276" t="s">
        <v>994</v>
      </c>
      <c r="D2" s="365" t="s">
        <v>1231</v>
      </c>
    </row>
    <row r="3" spans="1:4" ht="129" customHeight="1">
      <c r="A3" s="286">
        <v>1</v>
      </c>
      <c r="B3" s="297" t="s">
        <v>1000</v>
      </c>
      <c r="C3" s="297" t="s">
        <v>995</v>
      </c>
      <c r="D3" s="357"/>
    </row>
    <row r="4" spans="1:4" ht="60.75" customHeight="1">
      <c r="A4" s="286">
        <v>2</v>
      </c>
      <c r="B4" s="297" t="s">
        <v>996</v>
      </c>
      <c r="C4" s="297" t="s">
        <v>997</v>
      </c>
      <c r="D4" s="357"/>
    </row>
    <row r="5" spans="1:4" ht="43.5" customHeight="1">
      <c r="A5" s="286">
        <v>3</v>
      </c>
      <c r="B5" s="297" t="s">
        <v>414</v>
      </c>
      <c r="C5" s="297" t="s">
        <v>997</v>
      </c>
      <c r="D5" s="357"/>
    </row>
    <row r="6" spans="1:4" ht="90">
      <c r="A6" s="286">
        <v>4</v>
      </c>
      <c r="B6" s="297" t="s">
        <v>1001</v>
      </c>
      <c r="C6" s="297" t="s">
        <v>998</v>
      </c>
      <c r="D6" s="357"/>
    </row>
    <row r="7" spans="1:4" ht="108.75" customHeight="1">
      <c r="A7" s="286">
        <v>5</v>
      </c>
      <c r="B7" s="313" t="s">
        <v>417</v>
      </c>
      <c r="C7" s="297" t="s">
        <v>998</v>
      </c>
      <c r="D7" s="357"/>
    </row>
    <row r="8" spans="1:4" ht="84.75" customHeight="1">
      <c r="A8" s="296">
        <v>6</v>
      </c>
      <c r="B8" s="297" t="s">
        <v>960</v>
      </c>
      <c r="C8" s="297" t="s">
        <v>1002</v>
      </c>
      <c r="D8" s="357"/>
    </row>
    <row r="9" spans="1:4" ht="77.25" customHeight="1">
      <c r="A9" s="296">
        <v>7</v>
      </c>
      <c r="B9" s="297" t="s">
        <v>963</v>
      </c>
      <c r="C9" s="297" t="s">
        <v>1002</v>
      </c>
      <c r="D9" s="357"/>
    </row>
    <row r="10" spans="1:4" ht="57.75" customHeight="1">
      <c r="A10" s="296">
        <v>8</v>
      </c>
      <c r="B10" s="297" t="s">
        <v>965</v>
      </c>
      <c r="C10" s="297" t="s">
        <v>1003</v>
      </c>
      <c r="D10" s="357"/>
    </row>
  </sheetData>
  <sheetProtection password="DF0E" sheet="1" insertHyperlinks="0"/>
  <mergeCells count="1">
    <mergeCell ref="A1:C1"/>
  </mergeCells>
  <pageMargins left="0.7" right="0.7" top="0.75" bottom="0.75" header="0.3" footer="0.3"/>
  <pageSetup paperSize="9"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/>
  <dimension ref="A1:C14"/>
  <sheetViews>
    <sheetView workbookViewId="0">
      <selection activeCell="I15" sqref="I15"/>
    </sheetView>
  </sheetViews>
  <sheetFormatPr defaultRowHeight="15.75"/>
  <cols>
    <col min="1" max="1" width="6.75" style="10" customWidth="1"/>
    <col min="2" max="2" width="77.625" style="10" customWidth="1"/>
    <col min="3" max="3" width="15.25" style="10" customWidth="1"/>
    <col min="4" max="16384" width="9" style="10"/>
  </cols>
  <sheetData>
    <row r="1" spans="1:3" ht="48" customHeight="1">
      <c r="A1" s="528" t="s">
        <v>1004</v>
      </c>
      <c r="B1" s="529"/>
      <c r="C1" s="300"/>
    </row>
    <row r="2" spans="1:3" ht="33" customHeight="1">
      <c r="A2" s="314" t="s">
        <v>977</v>
      </c>
      <c r="B2" s="314" t="str">
        <f>A1</f>
        <v>Комментарии</v>
      </c>
    </row>
    <row r="3" spans="1:3" ht="21.75" customHeight="1">
      <c r="A3" s="315">
        <v>1</v>
      </c>
      <c r="B3" s="316"/>
    </row>
    <row r="4" spans="1:3" ht="21.75" customHeight="1">
      <c r="A4" s="315">
        <v>2</v>
      </c>
      <c r="B4" s="316"/>
    </row>
    <row r="5" spans="1:3" ht="21.75" customHeight="1">
      <c r="A5" s="315">
        <v>3</v>
      </c>
      <c r="B5" s="316"/>
    </row>
    <row r="6" spans="1:3" ht="21.75" customHeight="1">
      <c r="A6" s="315">
        <v>4</v>
      </c>
      <c r="B6" s="316"/>
    </row>
    <row r="7" spans="1:3" ht="21.75" customHeight="1">
      <c r="A7" s="315">
        <v>5</v>
      </c>
      <c r="B7" s="317"/>
    </row>
    <row r="8" spans="1:3" ht="21.75" customHeight="1">
      <c r="A8" s="318">
        <v>6</v>
      </c>
      <c r="B8" s="316"/>
    </row>
    <row r="9" spans="1:3" ht="21.75" customHeight="1">
      <c r="A9" s="318">
        <v>7</v>
      </c>
      <c r="B9" s="316"/>
    </row>
    <row r="10" spans="1:3" ht="21.75" customHeight="1">
      <c r="A10" s="318">
        <v>8</v>
      </c>
      <c r="B10" s="316"/>
    </row>
    <row r="11" spans="1:3" ht="21.75" customHeight="1">
      <c r="A11" s="318">
        <v>9</v>
      </c>
      <c r="B11" s="316"/>
    </row>
    <row r="12" spans="1:3" ht="21.75" customHeight="1">
      <c r="A12" s="318">
        <v>10</v>
      </c>
      <c r="B12" s="316"/>
    </row>
    <row r="13" spans="1:3" ht="21.75" hidden="1" customHeight="1">
      <c r="A13" s="318">
        <v>11</v>
      </c>
      <c r="B13" s="316"/>
    </row>
    <row r="14" spans="1:3" ht="21.75" customHeight="1">
      <c r="A14" s="319"/>
      <c r="B14" s="320" t="s">
        <v>1005</v>
      </c>
    </row>
  </sheetData>
  <sheetProtection insertHyperlinks="0"/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24</vt:i4>
      </vt:variant>
    </vt:vector>
  </HeadingPairs>
  <TitlesOfParts>
    <vt:vector size="40" baseType="lpstr">
      <vt:lpstr>списки</vt:lpstr>
      <vt:lpstr>Инструкция</vt:lpstr>
      <vt:lpstr>Титульный</vt:lpstr>
      <vt:lpstr>данные об организации</vt:lpstr>
      <vt:lpstr>Техн характер системы</vt:lpstr>
      <vt:lpstr>полезный отпуск</vt:lpstr>
      <vt:lpstr>отчет по реализации</vt:lpstr>
      <vt:lpstr>Смета факт</vt:lpstr>
      <vt:lpstr>форма №2</vt:lpstr>
      <vt:lpstr>выручка ГВС</vt:lpstr>
      <vt:lpstr>покупка воды</vt:lpstr>
      <vt:lpstr>Лабораторные исследования</vt:lpstr>
      <vt:lpstr>показатели надежн и качества</vt:lpstr>
      <vt:lpstr>отчет ПП</vt:lpstr>
      <vt:lpstr>Документы</vt:lpstr>
      <vt:lpstr>комментарии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mr</vt:lpstr>
      <vt:lpstr>MR_LIST</vt:lpstr>
      <vt:lpstr>осн</vt:lpstr>
      <vt:lpstr>усн</vt:lpstr>
    </vt:vector>
  </TitlesOfParts>
  <Manager>Блажко М.В.</Manager>
  <Company>ДТР ТО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Касьянова О.Н.</dc:creator>
  <cp:lastModifiedBy>Критинина О.И.</cp:lastModifiedBy>
  <cp:lastPrinted>2016-12-16T04:29:09Z</cp:lastPrinted>
  <dcterms:created xsi:type="dcterms:W3CDTF">2003-06-02T08:36:51Z</dcterms:created>
  <dcterms:modified xsi:type="dcterms:W3CDTF">2026-03-16T10:21:23Z</dcterms:modified>
</cp:coreProperties>
</file>